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2120" windowHeight="7050" firstSheet="1" activeTab="1"/>
  </bookViews>
  <sheets>
    <sheet name="Sheet4" sheetId="1" state="hidden" r:id="rId1"/>
    <sheet name="Comments" sheetId="2" r:id="rId2"/>
    <sheet name="Dry Matter Intake Predictor" sheetId="3" r:id="rId3"/>
    <sheet name="Feed Library" sheetId="4" r:id="rId4"/>
    <sheet name="Organic Feed Lib" sheetId="5" r:id="rId5"/>
  </sheets>
  <definedNames>
    <definedName name="_xlnm.Print_Area" localSheetId="2">'Dry Matter Intake Predictor'!$A$1:$CK$38</definedName>
    <definedName name="Z_12037EA0_9B7A_11D2_ADF1_444553540000_.wvu.PrintArea" localSheetId="2" hidden="1">'Dry Matter Intake Predictor'!$A$1:$CK$38</definedName>
    <definedName name="Z_1CCCFFC0_B43C_11D2_8709_444553540000_.wvu.PrintArea" localSheetId="2" hidden="1">'Dry Matter Intake Predictor'!$A$1:$CK$38</definedName>
    <definedName name="Z_3BE4ABC0_922A_11D3_8D1E_444553540000_.wvu.PrintArea" localSheetId="2" hidden="1">'Dry Matter Intake Predictor'!$A$1:$CK$38</definedName>
    <definedName name="Z_946EE540_C673_11D2_B454_0060970804BE_.wvu.PrintArea" localSheetId="2" hidden="1">'Dry Matter Intake Predictor'!$A$1:$CK$38</definedName>
    <definedName name="Z_C9A534E0_E918_11D2_8709_444553540000_.wvu.PrintArea" localSheetId="2" hidden="1">'Dry Matter Intake Predictor'!$A$1:$CK$38</definedName>
    <definedName name="Z_DD6C6440_E7B9_11D2_ADF1_444553540000_.wvu.PrintArea" localSheetId="2" hidden="1">'Dry Matter Intake Predictor'!$A$1:$CK$38</definedName>
  </definedNames>
  <calcPr fullCalcOnLoad="1"/>
</workbook>
</file>

<file path=xl/sharedStrings.xml><?xml version="1.0" encoding="utf-8"?>
<sst xmlns="http://schemas.openxmlformats.org/spreadsheetml/2006/main" count="607" uniqueCount="269">
  <si>
    <t>Animal Inputs</t>
  </si>
  <si>
    <t>Environmental Inputs</t>
  </si>
  <si>
    <t>kg/d</t>
  </si>
  <si>
    <t>factor</t>
  </si>
  <si>
    <t>%</t>
  </si>
  <si>
    <t>Body weight (BW)</t>
  </si>
  <si>
    <t>Body condition (BCS)</t>
  </si>
  <si>
    <t>units</t>
  </si>
  <si>
    <t>Humidex</t>
  </si>
  <si>
    <t>Body locomotion (BLS)</t>
  </si>
  <si>
    <t>Dry Matter Intake Predictors</t>
  </si>
  <si>
    <t>Lactation number</t>
  </si>
  <si>
    <t>number</t>
  </si>
  <si>
    <t>Days in milk (DIM; avg)</t>
  </si>
  <si>
    <t>days</t>
  </si>
  <si>
    <t>Lact # adj</t>
  </si>
  <si>
    <t>Days in milk (minimum)</t>
  </si>
  <si>
    <t>DIM adj</t>
  </si>
  <si>
    <t>BW Adj for BCS</t>
  </si>
  <si>
    <t>Days pregnant (DP)</t>
  </si>
  <si>
    <t>DP adj</t>
  </si>
  <si>
    <t>BLS adj</t>
  </si>
  <si>
    <t>Humidex adj</t>
  </si>
  <si>
    <t>Diet DM adj</t>
  </si>
  <si>
    <t>Diet fat adj</t>
  </si>
  <si>
    <t>Crude protein</t>
  </si>
  <si>
    <t>Dry matter</t>
  </si>
  <si>
    <t>Fat (free)</t>
  </si>
  <si>
    <t>% DM</t>
  </si>
  <si>
    <r>
      <t xml:space="preserve">Fat </t>
    </r>
    <r>
      <rPr>
        <sz val="9"/>
        <rFont val="Arial"/>
        <family val="2"/>
      </rPr>
      <t>(rumen prot)</t>
    </r>
  </si>
  <si>
    <t>NFC</t>
  </si>
  <si>
    <t>NDF (total)</t>
  </si>
  <si>
    <r>
      <t xml:space="preserve">NDF </t>
    </r>
    <r>
      <rPr>
        <sz val="9"/>
        <rFont val="Arial"/>
        <family val="2"/>
      </rPr>
      <t>(rumen dig)</t>
    </r>
  </si>
  <si>
    <t>% NDF</t>
  </si>
  <si>
    <t>Ash</t>
  </si>
  <si>
    <t>Base Max DMI</t>
  </si>
  <si>
    <t>Temp, daily maximum</t>
  </si>
  <si>
    <t xml:space="preserve">         , daily minimum</t>
  </si>
  <si>
    <t>Hum, at daily max temp</t>
  </si>
  <si>
    <t xml:space="preserve">       , at daily min temp</t>
  </si>
  <si>
    <t>oF</t>
  </si>
  <si>
    <t>Pred Max DMI</t>
  </si>
  <si>
    <t>Parameter Descriptions</t>
  </si>
  <si>
    <t>1=emaciated and 5=grossly obese.</t>
  </si>
  <si>
    <t>Estimated total weight of the animal or the average of the group of animals.</t>
  </si>
  <si>
    <t>Estimated degree of fatness of the animal or the group of animals on a five point scale where</t>
  </si>
  <si>
    <t>Estimated walking ability of the animal or the group of animals on a five point scale where</t>
  </si>
  <si>
    <t xml:space="preserve">1=normal, 2=hunches back while walking, 3=hunches back while walking and standing (gait affected), </t>
  </si>
  <si>
    <t>4=favors one or more legs, and 5=three-legged lame.</t>
  </si>
  <si>
    <t>Days in milk of the animal or the average of the group of animals.</t>
  </si>
  <si>
    <t>Minimum days in milk of the group of animals.</t>
  </si>
  <si>
    <t>Total mineral content (also 100 - % organic matter)</t>
  </si>
  <si>
    <t>Fat in the diet that can be expected to be available to rumen microbes.</t>
  </si>
  <si>
    <t>Fat in the diet that can be expected to escape the rumen intact.</t>
  </si>
  <si>
    <t>Neutral detergent fiber digestable at 30 h in vitro or in sacco (available from many commercial labs).</t>
  </si>
  <si>
    <t>Non fiber carbohydrate.</t>
  </si>
  <si>
    <t>The maximum intake of DM as defined by the NDF and NFC content of the ration.</t>
  </si>
  <si>
    <t>Days in milk (DIM, avg.)</t>
  </si>
  <si>
    <t>Pasture</t>
  </si>
  <si>
    <t>Concentrate</t>
  </si>
  <si>
    <t>% DM intake</t>
  </si>
  <si>
    <t>PREDICTING DRY MATTER INTAKE OF PASTURED LACTATING DAIRY COWS</t>
  </si>
  <si>
    <t>NOTE:</t>
  </si>
  <si>
    <t>Maximum intake of DM as defined by the NDF and NFC content of the ration and defined factors that could suppress it.</t>
  </si>
  <si>
    <t>DM</t>
  </si>
  <si>
    <t>CP</t>
  </si>
  <si>
    <t>NDF</t>
  </si>
  <si>
    <t>Forages</t>
  </si>
  <si>
    <t>% DMI</t>
  </si>
  <si>
    <t>Barley hay</t>
  </si>
  <si>
    <t>Barley sil hi qlty</t>
  </si>
  <si>
    <t>Barley sil lo qlty</t>
  </si>
  <si>
    <t>Corn/Sun sil coarse</t>
  </si>
  <si>
    <t>Corn silage (30-40% gr)</t>
  </si>
  <si>
    <t>Corn silage (40-50% gr)</t>
  </si>
  <si>
    <t>Corn earlage</t>
  </si>
  <si>
    <t>Grass hay hi qlty</t>
  </si>
  <si>
    <t>Grass hay med qlty</t>
  </si>
  <si>
    <t>Grass hay poor qlty</t>
  </si>
  <si>
    <t>Grass sil hi qlty</t>
  </si>
  <si>
    <t>Grass sil md qlty</t>
  </si>
  <si>
    <t>Grass sil pr qlty</t>
  </si>
  <si>
    <t>Grass pasture fall</t>
  </si>
  <si>
    <t>Grass pasture spring</t>
  </si>
  <si>
    <t>Grass pasture summer</t>
  </si>
  <si>
    <t>Legum hay vhi qlty</t>
  </si>
  <si>
    <t>Legum hay hi qlty</t>
  </si>
  <si>
    <t>Legum hay med qlty</t>
  </si>
  <si>
    <t>Legum hay poor qlty</t>
  </si>
  <si>
    <t>Legum sil vhi qlty</t>
  </si>
  <si>
    <t>Legum sil hi qlty</t>
  </si>
  <si>
    <t>Legum sil md qlty</t>
  </si>
  <si>
    <t>Legum sil pr qlty</t>
  </si>
  <si>
    <t>Legum pasture fall</t>
  </si>
  <si>
    <t>Legum pasture spring</t>
  </si>
  <si>
    <t>Legum pasture summer</t>
  </si>
  <si>
    <t>Oat hay</t>
  </si>
  <si>
    <t>Oat sil hi qlty</t>
  </si>
  <si>
    <t>Oat sil lo qlty</t>
  </si>
  <si>
    <t>Rice straw</t>
  </si>
  <si>
    <t>Sudan hay</t>
  </si>
  <si>
    <t>Sudan silage</t>
  </si>
  <si>
    <t>Plant By-Products</t>
  </si>
  <si>
    <t>Alfalfa pellets (dehy)</t>
  </si>
  <si>
    <t>Almond hulls</t>
  </si>
  <si>
    <t>Almond shells</t>
  </si>
  <si>
    <t>Almond skins</t>
  </si>
  <si>
    <t>Apple pomace</t>
  </si>
  <si>
    <t>Bakery waste</t>
  </si>
  <si>
    <t>Beet pulp (dehy)</t>
  </si>
  <si>
    <t>Beet pulp (wet)</t>
  </si>
  <si>
    <t>Brandy pomace</t>
  </si>
  <si>
    <t>Brewers grains (HM)</t>
  </si>
  <si>
    <t>Brewers grains (dehy)</t>
  </si>
  <si>
    <t>Carrots (tubers, fresh)</t>
  </si>
  <si>
    <t>Citrus pulp (dehy)</t>
  </si>
  <si>
    <t>Citrus pulp (HM)</t>
  </si>
  <si>
    <t>Citrus peel silage</t>
  </si>
  <si>
    <t>Cottonseed hulls</t>
  </si>
  <si>
    <t>Corn (hominy feed)</t>
  </si>
  <si>
    <t>Corn gluten feed (wet)</t>
  </si>
  <si>
    <r>
      <t xml:space="preserve">DDG </t>
    </r>
    <r>
      <rPr>
        <sz val="9"/>
        <color indexed="8"/>
        <rFont val="Arial"/>
        <family val="0"/>
      </rPr>
      <t>(crn dehy w sol)</t>
    </r>
  </si>
  <si>
    <r>
      <t xml:space="preserve">DDG HP </t>
    </r>
    <r>
      <rPr>
        <sz val="9"/>
        <color indexed="8"/>
        <rFont val="Arial"/>
        <family val="0"/>
      </rPr>
      <t>(crn dehy w sol)</t>
    </r>
  </si>
  <si>
    <r>
      <t xml:space="preserve">DDG </t>
    </r>
    <r>
      <rPr>
        <sz val="9"/>
        <color indexed="8"/>
        <rFont val="Arial"/>
        <family val="0"/>
      </rPr>
      <t>(wht dehy w sol)</t>
    </r>
  </si>
  <si>
    <t>Grape pomace</t>
  </si>
  <si>
    <t>Raison tailings</t>
  </si>
  <si>
    <t>Rice bran</t>
  </si>
  <si>
    <t>Soybean hulls</t>
  </si>
  <si>
    <t>Soybean waste (tofu)</t>
  </si>
  <si>
    <t>Tomato pomace</t>
  </si>
  <si>
    <t>Wheat (bran)</t>
  </si>
  <si>
    <t>Wheat (middlings)</t>
  </si>
  <si>
    <t>Wheat (millrun)</t>
  </si>
  <si>
    <t>Wheat (millrun - hi fat)</t>
  </si>
  <si>
    <t>Wheat (shorts)</t>
  </si>
  <si>
    <t>Grains</t>
  </si>
  <si>
    <t>Barley (HM rolled)</t>
  </si>
  <si>
    <t>Barley (ground)</t>
  </si>
  <si>
    <t>Barley (rolled)</t>
  </si>
  <si>
    <t>Barley (rst/grd)</t>
  </si>
  <si>
    <t>Barley (rst/rolled)</t>
  </si>
  <si>
    <t>Barley (flaked)</t>
  </si>
  <si>
    <t>Corn (HM ear)</t>
  </si>
  <si>
    <t>Corn (HM rolled)</t>
  </si>
  <si>
    <t>Corn (HM whole)</t>
  </si>
  <si>
    <t>Corn (cracked)</t>
  </si>
  <si>
    <t>Corn (rolled)</t>
  </si>
  <si>
    <t>Corn (ground)</t>
  </si>
  <si>
    <t>Corn (flaked)</t>
  </si>
  <si>
    <t>Milo (high moisture)</t>
  </si>
  <si>
    <t>Milo (ground)</t>
  </si>
  <si>
    <t>Oats (ground)</t>
  </si>
  <si>
    <t>Oats (rolled)</t>
  </si>
  <si>
    <t>Rye (ground)</t>
  </si>
  <si>
    <t>Rye (rolled)</t>
  </si>
  <si>
    <t>Triticale (ground)</t>
  </si>
  <si>
    <t>Triticale (rolled)</t>
  </si>
  <si>
    <t>Wheat (ground)</t>
  </si>
  <si>
    <t>Wheat (rolled)</t>
  </si>
  <si>
    <t>Protein Meals</t>
  </si>
  <si>
    <t>Blood meal (ring-dried)</t>
  </si>
  <si>
    <t>Canola meal (solvent)</t>
  </si>
  <si>
    <t>Canola pellets (solvent)</t>
  </si>
  <si>
    <t>Corn gluten feed (dehy)</t>
  </si>
  <si>
    <t>Corn gluten meal</t>
  </si>
  <si>
    <t>Corn germ meal</t>
  </si>
  <si>
    <t>Cottonseed meal (sol)</t>
  </si>
  <si>
    <t>Feather meal</t>
  </si>
  <si>
    <t>Fishmeal (hi sol ptn)</t>
  </si>
  <si>
    <t>Fishmeal (med sol ptn)</t>
  </si>
  <si>
    <t>Fishmeal (lo sol ptn)</t>
  </si>
  <si>
    <t>Linseed meal (expeller)</t>
  </si>
  <si>
    <t>Linseed meal (solvent)</t>
  </si>
  <si>
    <t>Palm kernal meal</t>
  </si>
  <si>
    <t>Peanut meal</t>
  </si>
  <si>
    <t>Potato meal (dehy)</t>
  </si>
  <si>
    <t>Safflower (20% CP sol)</t>
  </si>
  <si>
    <t>Safflower (42% CP sol)</t>
  </si>
  <si>
    <t>Soymeal (44% CP sol)</t>
  </si>
  <si>
    <t>Soymeal (49% CP exp)</t>
  </si>
  <si>
    <t>Soymeal (49% CP sol)</t>
  </si>
  <si>
    <r>
      <t xml:space="preserve">Soymeal </t>
    </r>
    <r>
      <rPr>
        <sz val="9"/>
        <rFont val="Arial"/>
        <family val="2"/>
      </rPr>
      <t>(chem trt meal)</t>
    </r>
  </si>
  <si>
    <r>
      <t xml:space="preserve">Sunflower meal </t>
    </r>
    <r>
      <rPr>
        <sz val="9"/>
        <rFont val="Arial"/>
        <family val="2"/>
      </rPr>
      <t>(solvent)</t>
    </r>
  </si>
  <si>
    <t>Whole Seeds</t>
  </si>
  <si>
    <t>Cottonseed (w lint)</t>
  </si>
  <si>
    <t>Cottonseed (Pima)</t>
  </si>
  <si>
    <t>Canola seed</t>
  </si>
  <si>
    <t>Flax seed</t>
  </si>
  <si>
    <t>Lupins (ground)</t>
  </si>
  <si>
    <t>Lupins (ground roasted)</t>
  </si>
  <si>
    <t>Peas (ground)</t>
  </si>
  <si>
    <t>Soybeans (extruded)</t>
  </si>
  <si>
    <t>Soybeans (micronized)</t>
  </si>
  <si>
    <t>Soybeans (raw ground)</t>
  </si>
  <si>
    <t>Soybeans (rst ground)</t>
  </si>
  <si>
    <t>Soybeans (rst whole)</t>
  </si>
  <si>
    <t>Sunflower</t>
  </si>
  <si>
    <t>Misc. Ingredients</t>
  </si>
  <si>
    <t>Biochlor</t>
  </si>
  <si>
    <t>Casein</t>
  </si>
  <si>
    <t>Fat (animal)</t>
  </si>
  <si>
    <t>Fat (vegetable)</t>
  </si>
  <si>
    <t>Fat (rumen inert)</t>
  </si>
  <si>
    <t>Masonex (20% fat)</t>
  </si>
  <si>
    <t>Corn Dist Syrup</t>
  </si>
  <si>
    <t>Methionine (RP, 40%)</t>
  </si>
  <si>
    <t>Molasses (liquid)</t>
  </si>
  <si>
    <t>Potatoes (chopped)</t>
  </si>
  <si>
    <t>Soychlor</t>
  </si>
  <si>
    <t>Urea</t>
  </si>
  <si>
    <t>Water</t>
  </si>
  <si>
    <t>Whey (dehy)</t>
  </si>
  <si>
    <t>Whey Permeate (liquid)</t>
  </si>
  <si>
    <t>Yeast culture</t>
  </si>
  <si>
    <t>Vitamins &amp; Minerals</t>
  </si>
  <si>
    <t>Dicalcium phosphate</t>
  </si>
  <si>
    <t>Limestone</t>
  </si>
  <si>
    <t>Calcium carbonate</t>
  </si>
  <si>
    <t>MonoCalPhos 21%P</t>
  </si>
  <si>
    <t>Potassium chloride</t>
  </si>
  <si>
    <t>Magnesium oxide</t>
  </si>
  <si>
    <t>Magnesium sulfate</t>
  </si>
  <si>
    <t>Copper sulphate</t>
  </si>
  <si>
    <t>Se-Mar 200</t>
  </si>
  <si>
    <t>Dynamate</t>
  </si>
  <si>
    <t>Sodium Bicarbonate</t>
  </si>
  <si>
    <t>Salt</t>
  </si>
  <si>
    <t>TM Salt</t>
  </si>
  <si>
    <t>Vit A premix</t>
  </si>
  <si>
    <t>Vit D premix</t>
  </si>
  <si>
    <t>Vit E premix</t>
  </si>
  <si>
    <t>Fat (RP)</t>
  </si>
  <si>
    <t>Free fat</t>
  </si>
  <si>
    <t>Prot fat</t>
  </si>
  <si>
    <t>FEED INPUT LIBRARY</t>
  </si>
  <si>
    <t>PREDICTING DRY MATTER INTAKE OF LACTATING DAIRY COWS</t>
  </si>
  <si>
    <t>sheet.  This program can be used to represent individual animals or groups of similar animals.</t>
  </si>
  <si>
    <t xml:space="preserve">characteristics act to suppress actual  DMI.  Those that are known, and mathematically definable, are included in </t>
  </si>
  <si>
    <t xml:space="preserve">the spreadsheet as adjusters (adj).  However, other factors that may suppress DMI, such as bunk management </t>
  </si>
  <si>
    <t xml:space="preserve">No cells are protected allowing user access to all formulae.  There are no limits to the values that can be entered, </t>
  </si>
  <si>
    <t>thereby allowing all possible combinations of input parameters to be evaluated.</t>
  </si>
  <si>
    <t>Consider the estimated maximum DMI to be guide, rather than an absolute.</t>
  </si>
  <si>
    <r>
      <t xml:space="preserve">in </t>
    </r>
    <r>
      <rPr>
        <b/>
        <sz val="10"/>
        <rFont val="Arial"/>
        <family val="2"/>
      </rPr>
      <t>bold</t>
    </r>
    <r>
      <rPr>
        <sz val="10"/>
        <rFont val="Arial"/>
        <family val="0"/>
      </rPr>
      <t xml:space="preserve"> indicate an expectation that the user will enter a value, while those cells that are not bolded indicate a </t>
    </r>
  </si>
  <si>
    <t xml:space="preserve">and animal care, are either not known and/or not definable mathematically and so they cannot be included.  </t>
  </si>
  <si>
    <t xml:space="preserve">The purpose of this speadsheet is to allow prediction of the potential dry matter intake (DMI) of dairy cows fed diets </t>
  </si>
  <si>
    <t xml:space="preserve">program predicted value.  Terminology for required inputs are self-explanatory or described at the bottom of the </t>
  </si>
  <si>
    <t>lb/d</t>
  </si>
  <si>
    <t>30h dNDF</t>
  </si>
  <si>
    <t>Forage</t>
  </si>
  <si>
    <t>Predicted DMI</t>
  </si>
  <si>
    <t xml:space="preserve">is that the predicted DMI is seldom achieved, since numerous known and definable animal and ration </t>
  </si>
  <si>
    <t>lb</t>
  </si>
  <si>
    <t>with up to three feed components, some of which can be pastures (e.g., an am and/or a pm pasture session), based</t>
  </si>
  <si>
    <t xml:space="preserve">fixed by the NDFand NFC content of the ration as well as the size of the animal to which it is fed.  The second premise </t>
  </si>
  <si>
    <t xml:space="preserve">These estimates are based upon two premises.  The first is that the maximum potential DMI of any ration is primarily </t>
  </si>
  <si>
    <t xml:space="preserve">   and they can be interchanged and renamed at will.</t>
  </si>
  <si>
    <r>
      <t>Bold</t>
    </r>
    <r>
      <rPr>
        <sz val="10"/>
        <rFont val="Arial"/>
        <family val="0"/>
      </rPr>
      <t xml:space="preserve"> black cells are inputs, others are calculated outputs</t>
    </r>
  </si>
  <si>
    <r>
      <t xml:space="preserve">Feed Nutrient Definitions </t>
    </r>
    <r>
      <rPr>
        <b/>
        <sz val="14"/>
        <color indexed="12"/>
        <rFont val="Arial"/>
        <family val="2"/>
      </rPr>
      <t>*</t>
    </r>
  </si>
  <si>
    <r>
      <t>*</t>
    </r>
    <r>
      <rPr>
        <sz val="10"/>
        <color indexed="12"/>
        <rFont val="Arial"/>
        <family val="0"/>
      </rPr>
      <t xml:space="preserve"> These definitions of the feeds are for convenience</t>
    </r>
  </si>
  <si>
    <t>Rice (grain, whole)</t>
  </si>
  <si>
    <t>Wheat straw</t>
  </si>
  <si>
    <t>Mineral/vitamin premix</t>
  </si>
  <si>
    <t>Corn distillers syrup</t>
  </si>
  <si>
    <t>Cottonseed (with lint)</t>
  </si>
  <si>
    <t>Soymeal (44% CP exp)</t>
  </si>
  <si>
    <t>Barley (roast/grd)</t>
  </si>
  <si>
    <t>Barley (roast/rolled)</t>
  </si>
  <si>
    <t>ORGANIC FEED INPUT LIBRARY</t>
  </si>
  <si>
    <t xml:space="preserve">upon measureable, and observable, characteristics of dairy cows and their rations on commercial or organic dairies.  Cells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</si>
</sst>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&quot;$&quot;#,##0.00"/>
    <numFmt numFmtId="167" formatCode="0.000"/>
    <numFmt numFmtId="168" formatCode="0.000000"/>
    <numFmt numFmtId="169" formatCode="0.00000"/>
    <numFmt numFmtId="170" formatCode="#,##0.000"/>
    <numFmt numFmtId="171" formatCode="&quot;$&quot;#,##0.0"/>
    <numFmt numFmtId="172" formatCode="#,##0.0"/>
    <numFmt numFmtId="173" formatCode="0.0000000000"/>
    <numFmt numFmtId="174" formatCode="0.0000000"/>
    <numFmt numFmtId="175" formatCode="0.00000000"/>
    <numFmt numFmtId="176" formatCode="0.000000000"/>
  </numFmts>
  <fonts count="3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i/>
      <sz val="10"/>
      <color indexed="10"/>
      <name val="Arial"/>
      <family val="2"/>
    </font>
    <font>
      <i/>
      <sz val="10"/>
      <color indexed="20"/>
      <name val="Arial"/>
      <family val="2"/>
    </font>
    <font>
      <sz val="10"/>
      <color indexed="12"/>
      <name val="Arial"/>
      <family val="0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1" applyNumberFormat="0" applyAlignment="0" applyProtection="0"/>
    <xf numFmtId="0" fontId="20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7" borderId="0" applyNumberFormat="0" applyBorder="0" applyAlignment="0" applyProtection="0"/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52" applyAlignment="1" applyProtection="1">
      <alignment/>
      <protection/>
    </xf>
    <xf numFmtId="0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2" fontId="1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6.28125" style="0" customWidth="1"/>
  </cols>
  <sheetData>
    <row r="1" spans="1:21" s="12" customFormat="1" ht="18">
      <c r="A1" s="20" t="s">
        <v>235</v>
      </c>
      <c r="L1" s="13"/>
      <c r="Q1" s="13"/>
      <c r="R1" s="13"/>
      <c r="T1" s="13"/>
      <c r="U1" s="13"/>
    </row>
    <row r="3" ht="12.75">
      <c r="A3" t="s">
        <v>244</v>
      </c>
    </row>
    <row r="4" ht="12.75">
      <c r="A4" t="s">
        <v>252</v>
      </c>
    </row>
    <row r="5" ht="12.75">
      <c r="A5" t="s">
        <v>268</v>
      </c>
    </row>
    <row r="6" ht="12.75">
      <c r="A6" t="s">
        <v>242</v>
      </c>
    </row>
    <row r="7" ht="12.75">
      <c r="A7" t="s">
        <v>245</v>
      </c>
    </row>
    <row r="8" ht="12.75">
      <c r="A8" t="s">
        <v>236</v>
      </c>
    </row>
    <row r="10" ht="12.75">
      <c r="A10" t="s">
        <v>254</v>
      </c>
    </row>
    <row r="11" ht="12.75">
      <c r="A11" t="s">
        <v>253</v>
      </c>
    </row>
    <row r="12" ht="12.75">
      <c r="A12" t="s">
        <v>250</v>
      </c>
    </row>
    <row r="13" ht="12.75">
      <c r="A13" t="s">
        <v>237</v>
      </c>
    </row>
    <row r="14" ht="12.75">
      <c r="A14" t="s">
        <v>238</v>
      </c>
    </row>
    <row r="15" ht="12.75">
      <c r="A15" t="s">
        <v>243</v>
      </c>
    </row>
    <row r="17" ht="12.75">
      <c r="A17" t="s">
        <v>239</v>
      </c>
    </row>
    <row r="18" ht="12.75">
      <c r="A18" t="s">
        <v>240</v>
      </c>
    </row>
    <row r="20" ht="12.75">
      <c r="A20" s="38" t="s">
        <v>241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6.421875" style="0" customWidth="1"/>
    <col min="3" max="3" width="7.8515625" style="0" customWidth="1"/>
    <col min="4" max="4" width="2.28125" style="0" customWidth="1"/>
    <col min="5" max="5" width="14.28125" style="0" customWidth="1"/>
    <col min="6" max="6" width="8.7109375" style="0" customWidth="1"/>
    <col min="7" max="7" width="10.8515625" style="0" customWidth="1"/>
    <col min="8" max="8" width="9.421875" style="5" customWidth="1"/>
    <col min="9" max="9" width="8.00390625" style="0" customWidth="1"/>
    <col min="10" max="10" width="1.8515625" style="0" customWidth="1"/>
    <col min="11" max="11" width="14.28125" style="0" customWidth="1"/>
    <col min="12" max="12" width="7.8515625" style="0" customWidth="1"/>
    <col min="13" max="13" width="7.57421875" style="0" customWidth="1"/>
    <col min="14" max="14" width="6.421875" style="0" customWidth="1"/>
    <col min="15" max="15" width="7.28125" style="0" customWidth="1"/>
    <col min="16" max="16" width="5.7109375" style="0" customWidth="1"/>
    <col min="17" max="17" width="5.140625" style="0" customWidth="1"/>
    <col min="18" max="18" width="6.00390625" style="0" customWidth="1"/>
    <col min="19" max="19" width="8.140625" style="0" customWidth="1"/>
    <col min="20" max="20" width="7.8515625" style="0" customWidth="1"/>
    <col min="21" max="21" width="6.8515625" style="0" customWidth="1"/>
    <col min="22" max="22" width="6.421875" style="0" customWidth="1"/>
    <col min="23" max="23" width="7.140625" style="0" customWidth="1"/>
    <col min="24" max="24" width="2.28125" style="0" customWidth="1"/>
    <col min="25" max="25" width="22.421875" style="0" customWidth="1"/>
    <col min="26" max="33" width="5.00390625" style="0" customWidth="1"/>
    <col min="34" max="34" width="7.28125" style="0" customWidth="1"/>
    <col min="35" max="35" width="9.00390625" style="0" customWidth="1"/>
    <col min="36" max="36" width="6.8515625" style="0" customWidth="1"/>
    <col min="37" max="38" width="7.7109375" style="0" customWidth="1"/>
    <col min="39" max="39" width="8.57421875" style="0" customWidth="1"/>
    <col min="40" max="40" width="5.28125" style="0" customWidth="1"/>
    <col min="41" max="41" width="5.421875" style="0" customWidth="1"/>
    <col min="42" max="43" width="6.28125" style="0" customWidth="1"/>
    <col min="44" max="44" width="6.57421875" style="0" customWidth="1"/>
    <col min="45" max="45" width="8.140625" style="0" customWidth="1"/>
    <col min="46" max="46" width="7.28125" style="0" customWidth="1"/>
    <col min="47" max="47" width="6.8515625" style="0" customWidth="1"/>
    <col min="48" max="48" width="7.421875" style="0" customWidth="1"/>
    <col min="49" max="51" width="6.57421875" style="0" customWidth="1"/>
    <col min="52" max="52" width="7.140625" style="0" customWidth="1"/>
    <col min="53" max="53" width="7.28125" style="0" customWidth="1"/>
    <col min="54" max="54" width="7.7109375" style="0" customWidth="1"/>
    <col min="55" max="55" width="6.28125" style="0" customWidth="1"/>
    <col min="56" max="56" width="7.00390625" style="0" customWidth="1"/>
    <col min="57" max="57" width="8.00390625" style="0" customWidth="1"/>
    <col min="58" max="58" width="6.8515625" style="0" customWidth="1"/>
    <col min="59" max="59" width="6.57421875" style="0" customWidth="1"/>
    <col min="60" max="60" width="8.28125" style="0" customWidth="1"/>
    <col min="61" max="61" width="7.140625" style="0" customWidth="1"/>
    <col min="62" max="62" width="6.00390625" style="0" customWidth="1"/>
    <col min="63" max="63" width="5.421875" style="0" customWidth="1"/>
    <col min="64" max="64" width="5.28125" style="0" customWidth="1"/>
    <col min="65" max="65" width="6.28125" style="0" customWidth="1"/>
    <col min="66" max="66" width="5.57421875" style="0" customWidth="1"/>
    <col min="67" max="67" width="5.8515625" style="0" customWidth="1"/>
    <col min="68" max="68" width="6.28125" style="0" customWidth="1"/>
    <col min="69" max="69" width="6.7109375" style="0" customWidth="1"/>
    <col min="70" max="72" width="5.28125" style="0" customWidth="1"/>
    <col min="73" max="73" width="5.421875" style="0" customWidth="1"/>
    <col min="74" max="77" width="5.28125" style="0" customWidth="1"/>
    <col min="78" max="85" width="6.140625" style="0" customWidth="1"/>
    <col min="86" max="86" width="8.00390625" style="0" customWidth="1"/>
    <col min="88" max="88" width="8.00390625" style="0" customWidth="1"/>
    <col min="90" max="90" width="8.00390625" style="0" customWidth="1"/>
  </cols>
  <sheetData>
    <row r="1" spans="1:23" s="12" customFormat="1" ht="18">
      <c r="A1" s="20" t="s">
        <v>61</v>
      </c>
      <c r="H1" s="18"/>
      <c r="N1" s="13"/>
      <c r="S1" s="13"/>
      <c r="T1" s="13"/>
      <c r="V1" s="13"/>
      <c r="W1" s="13"/>
    </row>
    <row r="2" ht="9" customHeight="1"/>
    <row r="3" spans="1:25" ht="18">
      <c r="A3" s="19" t="s">
        <v>0</v>
      </c>
      <c r="E3" s="19" t="s">
        <v>257</v>
      </c>
      <c r="K3" s="19" t="s">
        <v>10</v>
      </c>
      <c r="X3" s="5"/>
      <c r="Y3" s="5"/>
    </row>
    <row r="4" spans="6:8" ht="12.75">
      <c r="F4" s="27" t="s">
        <v>58</v>
      </c>
      <c r="G4" s="35" t="s">
        <v>59</v>
      </c>
      <c r="H4" s="27" t="s">
        <v>248</v>
      </c>
    </row>
    <row r="5" spans="1:25" ht="12.75">
      <c r="A5" t="s">
        <v>5</v>
      </c>
      <c r="B5" s="16">
        <v>1400</v>
      </c>
      <c r="C5" s="3" t="s">
        <v>251</v>
      </c>
      <c r="E5" t="s">
        <v>26</v>
      </c>
      <c r="F5" s="17">
        <v>20</v>
      </c>
      <c r="G5" s="17">
        <v>88</v>
      </c>
      <c r="H5" s="17">
        <v>30</v>
      </c>
      <c r="I5" s="8" t="s">
        <v>4</v>
      </c>
      <c r="J5" s="9"/>
      <c r="K5" t="s">
        <v>35</v>
      </c>
      <c r="L5" s="32">
        <f>(IF(((((0.0135*(B12/2.204))/((F10*F14/100)+(G10*G14/100)+(H10*H14/100))*100)+((0.0061*(B12/2.204))/(((F10*F11*F14/10000)+(G10*G11*G14/10000)+(H10*H11*H14/10000))*((100-((((F10*F11*F14/10000)+(G10*G11*G14/10000)+(H10*H11*H14/10000))/((F10*F14/100)+(G10*G14/100)+(H10*H14/100)))*100))/100))*100))/2)&gt;((0.019*(B12/2.204))/(((F12*F14)+(G12*G14)+(H12*H14))/100)*100),((0.019*(B12/2.204))/(((F12*F14)+(G12*G14)+(H12*H14))/100)*100),((((0.0135*(B12/2.204))/((F10*F14/100)+(G10*G14/100)+(H10*H14/100))*100)+((0.0061*(B12/2.204))/(((F10*F11*F14/10000)+(G10*G11*G14/10000)+(H10*H11*H14/10000))*((100-(((F10*F11*F14/10000)+(G10*G11*G14/10000)+(H10*H11*H14/10000))/((F10*F14/100)+(G10*G14/100)+(H10*H14/100))*100))/100))*100))/2)))</f>
        <v>22.69797170924806</v>
      </c>
      <c r="M5" s="3" t="s">
        <v>2</v>
      </c>
      <c r="N5" s="3"/>
      <c r="S5" s="3"/>
      <c r="T5" s="3"/>
      <c r="V5" s="3"/>
      <c r="W5" s="3"/>
      <c r="X5" s="7"/>
      <c r="Y5" s="7"/>
    </row>
    <row r="6" spans="1:25" ht="12.75">
      <c r="A6" t="s">
        <v>6</v>
      </c>
      <c r="B6" s="23">
        <v>3.1</v>
      </c>
      <c r="C6" s="3" t="s">
        <v>7</v>
      </c>
      <c r="E6" t="s">
        <v>34</v>
      </c>
      <c r="F6" s="17">
        <v>6</v>
      </c>
      <c r="G6" s="17">
        <v>3</v>
      </c>
      <c r="H6" s="17">
        <v>6</v>
      </c>
      <c r="I6" s="3" t="s">
        <v>28</v>
      </c>
      <c r="L6" s="32">
        <f>L5*2.204</f>
        <v>50.02632964718273</v>
      </c>
      <c r="M6" s="3" t="s">
        <v>246</v>
      </c>
      <c r="N6" s="3"/>
      <c r="S6" s="3"/>
      <c r="T6" s="3"/>
      <c r="V6" s="3"/>
      <c r="W6" s="3"/>
      <c r="X6" s="7"/>
      <c r="Y6" s="7"/>
    </row>
    <row r="7" spans="1:25" ht="12.75">
      <c r="A7" t="s">
        <v>9</v>
      </c>
      <c r="B7" s="23">
        <v>1.6</v>
      </c>
      <c r="C7" s="3" t="s">
        <v>7</v>
      </c>
      <c r="E7" t="s">
        <v>27</v>
      </c>
      <c r="F7" s="17">
        <v>2</v>
      </c>
      <c r="G7" s="17">
        <v>4</v>
      </c>
      <c r="H7" s="17">
        <v>3.5</v>
      </c>
      <c r="I7" s="8" t="s">
        <v>28</v>
      </c>
      <c r="J7" s="8"/>
      <c r="K7" t="s">
        <v>15</v>
      </c>
      <c r="L7" s="33">
        <f>0.6+(0.46*(1-(EXP(-1*B8))))</f>
        <v>1.0461092036257336</v>
      </c>
      <c r="M7" s="3" t="s">
        <v>3</v>
      </c>
      <c r="N7" s="3"/>
      <c r="S7" s="3"/>
      <c r="T7" s="3"/>
      <c r="V7" s="3"/>
      <c r="W7" s="3"/>
      <c r="X7" s="7"/>
      <c r="Y7" s="7"/>
    </row>
    <row r="8" spans="1:25" ht="12.75">
      <c r="A8" t="s">
        <v>11</v>
      </c>
      <c r="B8" s="17">
        <v>3.5</v>
      </c>
      <c r="C8" s="3" t="s">
        <v>12</v>
      </c>
      <c r="E8" t="s">
        <v>29</v>
      </c>
      <c r="F8" s="17">
        <v>1</v>
      </c>
      <c r="G8" s="17">
        <v>1.5</v>
      </c>
      <c r="H8" s="17">
        <v>1.5</v>
      </c>
      <c r="I8" s="8" t="s">
        <v>28</v>
      </c>
      <c r="J8" s="3"/>
      <c r="K8" t="s">
        <v>17</v>
      </c>
      <c r="L8" s="33">
        <f>(((0.55+(0.45*(1-(EXP(-0.1*B10)))))*0.091)+((0.55+(0.45*(1-(EXP(-0.1*(B10+((B9-B10)/5)))))))*0.091)+((0.55+(0.45*(1-(EXP(-0.1*(B10+(2*((B9-B10)/5))))))))*0.091)+((0.55+(0.45*(1-(EXP(-0.1*(B10+(3*((B9-B10)/5))))))))*0.091)+((0.55+(0.45*(1-(EXP(-0.1*(B10+(4*((B9-B10)/5))))))))*0.091)+((0.55+(0.45*(1-(EXP(-0.1*(B10+(5*((B9-B10)/5))))))))*0.091)+((0.55+(0.45*(1-(EXP(-0.1*(B10+(6*((B9-B10)/5))))))))*0.091)+((0.55+(0.45*(1-(EXP(-0.1*(B10+(7*((B9-B10)/5))))))))*0.091)+((0.55+(0.45*(1-(EXP(-0.1*(B10+(8*((B9-B10/5)))))))))*0.091)+((0.55+(0.45*(1-(EXP(-0.1*(B10+(9*((B9-B10/5)))))))))*0.091)+((0.55+(0.45*(1-(EXP(-0.1*(B10+(10*((B9-B10)/5))))))))*0.091))</f>
        <v>0.9692540500232466</v>
      </c>
      <c r="M8" s="3" t="s">
        <v>3</v>
      </c>
      <c r="N8" s="3"/>
      <c r="S8" s="3"/>
      <c r="T8" s="3"/>
      <c r="V8" s="3"/>
      <c r="W8" s="3"/>
      <c r="X8" s="7"/>
      <c r="Y8" s="7"/>
    </row>
    <row r="9" spans="1:25" ht="12.75">
      <c r="A9" t="s">
        <v>57</v>
      </c>
      <c r="B9" s="24">
        <v>104</v>
      </c>
      <c r="C9" s="3" t="s">
        <v>14</v>
      </c>
      <c r="E9" t="s">
        <v>25</v>
      </c>
      <c r="F9" s="17">
        <v>17</v>
      </c>
      <c r="G9" s="17">
        <v>9.2</v>
      </c>
      <c r="H9" s="17">
        <v>7.8</v>
      </c>
      <c r="I9" s="3" t="s">
        <v>28</v>
      </c>
      <c r="J9" s="8"/>
      <c r="K9" t="s">
        <v>20</v>
      </c>
      <c r="L9" s="33">
        <f>1-(B11*(0.0001+(0.0006*(1-(EXP(-0.6*B8))))))</f>
        <v>0.9874694771390358</v>
      </c>
      <c r="M9" s="3" t="s">
        <v>3</v>
      </c>
      <c r="N9" s="3"/>
      <c r="S9" s="3"/>
      <c r="T9" s="3"/>
      <c r="V9" s="3"/>
      <c r="W9" s="3"/>
      <c r="X9" s="7"/>
      <c r="Y9" s="7"/>
    </row>
    <row r="10" spans="1:25" ht="12.75">
      <c r="A10" t="s">
        <v>16</v>
      </c>
      <c r="B10" s="24">
        <v>4</v>
      </c>
      <c r="C10" s="3" t="s">
        <v>14</v>
      </c>
      <c r="E10" t="s">
        <v>31</v>
      </c>
      <c r="F10" s="17">
        <v>55</v>
      </c>
      <c r="G10" s="17">
        <v>12</v>
      </c>
      <c r="H10" s="17">
        <v>46</v>
      </c>
      <c r="I10" s="3" t="s">
        <v>28</v>
      </c>
      <c r="J10" s="8"/>
      <c r="K10" t="s">
        <v>21</v>
      </c>
      <c r="L10" s="33">
        <f>1.005+(0.005*(1-(EXP(0.7*B7))))</f>
        <v>0.9946757289835348</v>
      </c>
      <c r="M10" s="3" t="s">
        <v>3</v>
      </c>
      <c r="N10" s="3"/>
      <c r="S10" s="3"/>
      <c r="T10" s="3"/>
      <c r="V10" s="3"/>
      <c r="W10" s="3"/>
      <c r="X10" s="7"/>
      <c r="Y10" s="7"/>
    </row>
    <row r="11" spans="1:25" ht="12.75">
      <c r="A11" t="s">
        <v>19</v>
      </c>
      <c r="B11" s="16">
        <v>20</v>
      </c>
      <c r="C11" s="3" t="s">
        <v>14</v>
      </c>
      <c r="E11" t="s">
        <v>32</v>
      </c>
      <c r="F11" s="17">
        <v>80</v>
      </c>
      <c r="G11" s="17">
        <v>15</v>
      </c>
      <c r="H11" s="17">
        <v>50</v>
      </c>
      <c r="I11" s="3" t="s">
        <v>33</v>
      </c>
      <c r="J11" s="3"/>
      <c r="K11" t="s">
        <v>22</v>
      </c>
      <c r="L11" s="33">
        <f>0.4+(0.6*(1-(EXP(-0.12*(100-B20)))))</f>
        <v>0.9434327805812995</v>
      </c>
      <c r="M11" s="3" t="s">
        <v>3</v>
      </c>
      <c r="N11" s="3"/>
      <c r="S11" s="3"/>
      <c r="T11" s="3"/>
      <c r="V11" s="3"/>
      <c r="W11" s="3"/>
      <c r="X11" s="7"/>
      <c r="Y11" s="7"/>
    </row>
    <row r="12" spans="1:25" ht="12.75">
      <c r="A12" t="s">
        <v>18</v>
      </c>
      <c r="B12" s="31">
        <f>(B5*100)/(((B6-3)*8)+100)</f>
        <v>1388.888888888889</v>
      </c>
      <c r="C12" s="3" t="s">
        <v>251</v>
      </c>
      <c r="E12" t="s">
        <v>30</v>
      </c>
      <c r="F12" s="15">
        <f>100-F6-F7-F8-F9-F10</f>
        <v>19</v>
      </c>
      <c r="G12" s="15">
        <f>100-G6-G7-G8-G9-G10</f>
        <v>70.3</v>
      </c>
      <c r="H12" s="15">
        <f>100-H6-H7-H8-H9-H10</f>
        <v>35.2</v>
      </c>
      <c r="I12" s="3" t="s">
        <v>28</v>
      </c>
      <c r="J12" s="3"/>
      <c r="K12" t="s">
        <v>23</v>
      </c>
      <c r="L12" s="33">
        <f>IF(((0+(1.01*(1-(EXP(-0.09*((F5*F14)+(G5*G14)+(H5*H14))/100)))))+(0.6+(0.4*(1-(EXP(-0.25*(100-((F5*F14)+(G5*G14)+(H5*H14))/100))))))-1)&gt;1,1,((0+(1.01*(1-(EXP(-0.09*((F5*F14)+(G5*G14)+(H5*H14))/100)))))+(0.6+(0.4*(1-(EXP(-0.25*(100-((F5*F14)+(G5*G14)+(H5*H14))/100))))))-1))</f>
        <v>1</v>
      </c>
      <c r="M12" s="3" t="s">
        <v>3</v>
      </c>
      <c r="N12" s="3"/>
      <c r="S12" s="3"/>
      <c r="T12" s="3"/>
      <c r="V12" s="3"/>
      <c r="W12" s="3"/>
      <c r="X12" s="7"/>
      <c r="Y12" s="7"/>
    </row>
    <row r="13" spans="2:25" ht="12.75">
      <c r="B13" s="5"/>
      <c r="F13" s="5"/>
      <c r="G13" s="5"/>
      <c r="J13" s="3"/>
      <c r="K13" t="s">
        <v>24</v>
      </c>
      <c r="L13" s="33">
        <f>IF((0.215+(0.8*(1-(EXP(-0.25*(100-(((F7*F14)+(G7*G14)+(H7*H14))/100)-((((F8*F14)+(G8*G14)+(H8*H14))/100)/1.1)-85))))))&gt;1,1,(0.215+(0.8*(1-(EXP(-0.25*(100-(((F7*F14)+(G7*G14)+(H7*H14))/100)-((((F8*F14)+(G8*G14)+(H8*H14))/100)/1.1)-85)))))))</f>
        <v>0.9474396806676214</v>
      </c>
      <c r="M13" s="3" t="s">
        <v>3</v>
      </c>
      <c r="N13" s="3"/>
      <c r="S13" s="3"/>
      <c r="T13" s="3"/>
      <c r="V13" s="3"/>
      <c r="W13" s="3"/>
      <c r="X13" s="7"/>
      <c r="Y13" s="7"/>
    </row>
    <row r="14" spans="1:25" ht="12.75">
      <c r="A14" s="19" t="s">
        <v>1</v>
      </c>
      <c r="B14" s="5"/>
      <c r="E14" t="s">
        <v>60</v>
      </c>
      <c r="F14" s="16">
        <v>0</v>
      </c>
      <c r="G14" s="16">
        <v>50</v>
      </c>
      <c r="H14" s="16">
        <v>50</v>
      </c>
      <c r="I14" s="3" t="s">
        <v>68</v>
      </c>
      <c r="L14" s="5"/>
      <c r="N14" s="3"/>
      <c r="S14" s="3"/>
      <c r="T14" s="3"/>
      <c r="V14" s="3"/>
      <c r="W14" s="3"/>
      <c r="X14" s="7"/>
      <c r="Y14" s="7"/>
    </row>
    <row r="15" spans="2:25" ht="12.75">
      <c r="B15" s="5"/>
      <c r="F15" s="5"/>
      <c r="G15" s="5"/>
      <c r="J15" s="3"/>
      <c r="K15" s="29" t="s">
        <v>249</v>
      </c>
      <c r="L15" s="34">
        <f>L5*L7*L8*L9*L10*L11*L12*L13</f>
        <v>20.205492057174794</v>
      </c>
      <c r="M15" s="30" t="s">
        <v>2</v>
      </c>
      <c r="N15" s="3"/>
      <c r="S15" s="3"/>
      <c r="T15" s="3"/>
      <c r="V15" s="3"/>
      <c r="W15" s="3"/>
      <c r="X15" s="7"/>
      <c r="Y15" s="7"/>
    </row>
    <row r="16" spans="1:25" ht="12.75">
      <c r="A16" t="s">
        <v>36</v>
      </c>
      <c r="B16" s="24">
        <v>90</v>
      </c>
      <c r="C16" s="8" t="s">
        <v>40</v>
      </c>
      <c r="F16" s="5"/>
      <c r="G16" s="5"/>
      <c r="L16" s="34">
        <f>L15*2.204</f>
        <v>44.53290449401325</v>
      </c>
      <c r="M16" s="30" t="s">
        <v>246</v>
      </c>
      <c r="N16" s="3"/>
      <c r="S16" s="3"/>
      <c r="T16" s="3"/>
      <c r="V16" s="3"/>
      <c r="W16" s="3"/>
      <c r="X16" s="4"/>
      <c r="Y16" s="4"/>
    </row>
    <row r="17" spans="1:23" ht="12.75">
      <c r="A17" t="s">
        <v>37</v>
      </c>
      <c r="B17" s="24">
        <v>65</v>
      </c>
      <c r="C17" s="8" t="s">
        <v>40</v>
      </c>
      <c r="F17" s="28" t="s">
        <v>62</v>
      </c>
      <c r="G17" s="5"/>
      <c r="N17" s="3"/>
      <c r="S17" s="3"/>
      <c r="T17" s="3"/>
      <c r="V17" s="3"/>
      <c r="W17" s="3"/>
    </row>
    <row r="18" spans="1:23" ht="12.75">
      <c r="A18" t="s">
        <v>38</v>
      </c>
      <c r="B18" s="24">
        <v>40</v>
      </c>
      <c r="C18" s="8" t="s">
        <v>4</v>
      </c>
      <c r="F18" s="1" t="s">
        <v>256</v>
      </c>
      <c r="L18" s="4"/>
      <c r="M18" s="3"/>
      <c r="N18" s="3"/>
      <c r="S18" s="3"/>
      <c r="T18" s="3"/>
      <c r="V18" s="3"/>
      <c r="W18" s="3"/>
    </row>
    <row r="19" spans="1:21" ht="15.75">
      <c r="A19" t="s">
        <v>39</v>
      </c>
      <c r="B19" s="24">
        <v>80</v>
      </c>
      <c r="C19" s="8" t="s">
        <v>4</v>
      </c>
      <c r="D19" s="6"/>
      <c r="F19" s="37" t="s">
        <v>258</v>
      </c>
      <c r="U19" s="2"/>
    </row>
    <row r="20" spans="1:23" ht="12.75">
      <c r="A20" t="s">
        <v>8</v>
      </c>
      <c r="B20" s="15">
        <f>((((49+(0.75*((B16-32)/1.8))+(0.2*B18)))*0.65)+((49+(0.75*((B17-32)/1.8))+(0.2*B19)))*0.35)</f>
        <v>80.32083333333333</v>
      </c>
      <c r="C20" s="3" t="s">
        <v>7</v>
      </c>
      <c r="F20" s="36" t="s">
        <v>255</v>
      </c>
      <c r="N20" s="1"/>
      <c r="S20" s="1"/>
      <c r="T20" s="1"/>
      <c r="V20" s="1"/>
      <c r="W20" s="1"/>
    </row>
    <row r="21" spans="14:23" ht="11.25" customHeight="1">
      <c r="N21" s="9"/>
      <c r="S21" s="9"/>
      <c r="T21" s="9"/>
      <c r="V21" s="9"/>
      <c r="W21" s="9"/>
    </row>
    <row r="22" spans="1:23" s="1" customFormat="1" ht="12.75">
      <c r="A22" s="19" t="s">
        <v>42</v>
      </c>
      <c r="H22" s="16"/>
      <c r="N22" s="14"/>
      <c r="S22" s="14"/>
      <c r="T22" s="14"/>
      <c r="V22" s="14"/>
      <c r="W22" s="14"/>
    </row>
    <row r="23" spans="1:23" s="1" customFormat="1" ht="6.75" customHeight="1">
      <c r="A23" s="19"/>
      <c r="H23" s="16"/>
      <c r="N23" s="14"/>
      <c r="S23" s="14"/>
      <c r="T23" s="14"/>
      <c r="V23" s="14"/>
      <c r="W23" s="14"/>
    </row>
    <row r="24" spans="1:23" ht="12.75">
      <c r="A24" t="s">
        <v>5</v>
      </c>
      <c r="B24" t="s">
        <v>44</v>
      </c>
      <c r="N24" s="8"/>
      <c r="S24" s="8"/>
      <c r="T24" s="8"/>
      <c r="V24" s="8"/>
      <c r="W24" s="8"/>
    </row>
    <row r="25" spans="1:2" ht="12.75">
      <c r="A25" t="s">
        <v>6</v>
      </c>
      <c r="B25" t="s">
        <v>45</v>
      </c>
    </row>
    <row r="26" ht="12.75">
      <c r="B26" t="s">
        <v>43</v>
      </c>
    </row>
    <row r="27" spans="1:2" ht="12.75">
      <c r="A27" t="s">
        <v>9</v>
      </c>
      <c r="B27" t="s">
        <v>46</v>
      </c>
    </row>
    <row r="28" ht="12.75">
      <c r="B28" t="s">
        <v>47</v>
      </c>
    </row>
    <row r="29" ht="12.75">
      <c r="B29" t="s">
        <v>48</v>
      </c>
    </row>
    <row r="30" spans="1:2" ht="12.75">
      <c r="A30" t="s">
        <v>13</v>
      </c>
      <c r="B30" t="s">
        <v>49</v>
      </c>
    </row>
    <row r="31" spans="1:2" ht="12.75">
      <c r="A31" t="s">
        <v>16</v>
      </c>
      <c r="B31" t="s">
        <v>50</v>
      </c>
    </row>
    <row r="32" spans="1:2" ht="12.75">
      <c r="A32" t="s">
        <v>34</v>
      </c>
      <c r="B32" t="s">
        <v>51</v>
      </c>
    </row>
    <row r="33" spans="1:2" ht="12.75">
      <c r="A33" t="s">
        <v>27</v>
      </c>
      <c r="B33" t="s">
        <v>52</v>
      </c>
    </row>
    <row r="34" spans="1:2" ht="12.75">
      <c r="A34" t="s">
        <v>29</v>
      </c>
      <c r="B34" t="s">
        <v>53</v>
      </c>
    </row>
    <row r="35" spans="1:2" ht="12.75">
      <c r="A35" t="s">
        <v>32</v>
      </c>
      <c r="B35" t="s">
        <v>54</v>
      </c>
    </row>
    <row r="36" spans="1:2" ht="12.75">
      <c r="A36" t="s">
        <v>30</v>
      </c>
      <c r="B36" t="s">
        <v>55</v>
      </c>
    </row>
    <row r="37" spans="1:2" ht="12.75">
      <c r="A37" t="s">
        <v>35</v>
      </c>
      <c r="B37" t="s">
        <v>56</v>
      </c>
    </row>
    <row r="38" spans="1:2" ht="12.75">
      <c r="A38" t="s">
        <v>41</v>
      </c>
      <c r="B38" t="s">
        <v>63</v>
      </c>
    </row>
  </sheetData>
  <sheetProtection/>
  <printOptions/>
  <pageMargins left="1" right="0.5" top="1" bottom="0.75" header="0.5" footer="0.5"/>
  <pageSetup horizontalDpi="300" verticalDpi="300" orientation="landscape" r:id="rId1"/>
  <colBreaks count="5" manualBreakCount="5">
    <brk id="13" max="65535" man="1"/>
    <brk id="23" max="65535" man="1"/>
    <brk id="40" max="65535" man="1"/>
    <brk id="57" max="65535" man="1"/>
    <brk id="7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0" customWidth="1"/>
  </cols>
  <sheetData>
    <row r="1" spans="1:8" ht="12.75">
      <c r="A1" s="28" t="s">
        <v>234</v>
      </c>
      <c r="H1" s="21"/>
    </row>
    <row r="2" spans="2:8" ht="12.75">
      <c r="B2" s="5" t="s">
        <v>64</v>
      </c>
      <c r="C2" s="5" t="s">
        <v>34</v>
      </c>
      <c r="D2" s="5" t="s">
        <v>27</v>
      </c>
      <c r="E2" s="5" t="s">
        <v>231</v>
      </c>
      <c r="F2" s="5" t="s">
        <v>65</v>
      </c>
      <c r="G2" s="5" t="s">
        <v>66</v>
      </c>
      <c r="H2" s="5" t="s">
        <v>247</v>
      </c>
    </row>
    <row r="3" spans="1:8" ht="12.75">
      <c r="A3" s="1" t="s">
        <v>67</v>
      </c>
      <c r="B3" s="22" t="s">
        <v>4</v>
      </c>
      <c r="C3" s="22" t="s">
        <v>28</v>
      </c>
      <c r="D3" s="22" t="s">
        <v>28</v>
      </c>
      <c r="E3" s="22" t="s">
        <v>28</v>
      </c>
      <c r="F3" s="5" t="s">
        <v>28</v>
      </c>
      <c r="G3" s="5" t="s">
        <v>28</v>
      </c>
      <c r="H3" s="5" t="s">
        <v>33</v>
      </c>
    </row>
    <row r="4" spans="2:8" ht="12.75">
      <c r="B4" s="5"/>
      <c r="C4" s="5"/>
      <c r="D4" s="5"/>
      <c r="E4" s="5"/>
      <c r="F4" s="5"/>
      <c r="G4" s="5"/>
      <c r="H4" s="5"/>
    </row>
    <row r="5" spans="1:8" ht="12.75">
      <c r="A5" t="s">
        <v>69</v>
      </c>
      <c r="B5" s="17">
        <v>92</v>
      </c>
      <c r="C5" s="17">
        <v>8</v>
      </c>
      <c r="D5" s="17">
        <v>2</v>
      </c>
      <c r="E5" s="17">
        <v>0</v>
      </c>
      <c r="F5" s="17">
        <v>10.5</v>
      </c>
      <c r="G5" s="17">
        <v>65</v>
      </c>
      <c r="H5" s="24">
        <v>40</v>
      </c>
    </row>
    <row r="6" spans="1:8" ht="12.75">
      <c r="A6" t="s">
        <v>70</v>
      </c>
      <c r="B6" s="17">
        <v>32</v>
      </c>
      <c r="C6" s="17">
        <v>8</v>
      </c>
      <c r="D6" s="17">
        <v>2</v>
      </c>
      <c r="E6" s="17">
        <v>0</v>
      </c>
      <c r="F6" s="17">
        <v>16</v>
      </c>
      <c r="G6" s="17">
        <v>55</v>
      </c>
      <c r="H6" s="24">
        <v>50</v>
      </c>
    </row>
    <row r="7" spans="1:8" ht="12.75">
      <c r="A7" t="s">
        <v>71</v>
      </c>
      <c r="B7" s="17">
        <v>32</v>
      </c>
      <c r="C7" s="17">
        <v>8</v>
      </c>
      <c r="D7" s="17">
        <v>2</v>
      </c>
      <c r="E7" s="17">
        <v>0</v>
      </c>
      <c r="F7" s="17">
        <v>11.5</v>
      </c>
      <c r="G7" s="17">
        <v>60</v>
      </c>
      <c r="H7" s="24">
        <v>45</v>
      </c>
    </row>
    <row r="8" spans="1:8" ht="12.75">
      <c r="A8" t="s">
        <v>72</v>
      </c>
      <c r="B8" s="17">
        <v>30</v>
      </c>
      <c r="C8" s="17">
        <v>5</v>
      </c>
      <c r="D8" s="17">
        <v>4</v>
      </c>
      <c r="E8" s="17">
        <v>1</v>
      </c>
      <c r="F8" s="17">
        <v>9.7</v>
      </c>
      <c r="G8" s="17">
        <v>65</v>
      </c>
      <c r="H8" s="24">
        <v>65</v>
      </c>
    </row>
    <row r="9" spans="1:8" ht="12.75">
      <c r="A9" t="s">
        <v>73</v>
      </c>
      <c r="B9" s="17">
        <v>28</v>
      </c>
      <c r="C9" s="17">
        <v>7</v>
      </c>
      <c r="D9" s="17">
        <v>2.8</v>
      </c>
      <c r="E9" s="17">
        <v>0.7</v>
      </c>
      <c r="F9" s="17">
        <v>8.1</v>
      </c>
      <c r="G9" s="17">
        <v>52</v>
      </c>
      <c r="H9" s="24">
        <v>41</v>
      </c>
    </row>
    <row r="10" spans="1:8" ht="12.75">
      <c r="A10" t="s">
        <v>74</v>
      </c>
      <c r="B10" s="17">
        <v>30</v>
      </c>
      <c r="C10" s="17">
        <v>6</v>
      </c>
      <c r="D10" s="17">
        <v>2.8</v>
      </c>
      <c r="E10" s="17">
        <v>0.7</v>
      </c>
      <c r="F10" s="17">
        <v>7.8</v>
      </c>
      <c r="G10" s="17">
        <v>46</v>
      </c>
      <c r="H10" s="24">
        <v>50</v>
      </c>
    </row>
    <row r="11" spans="1:8" ht="12.75">
      <c r="A11" t="s">
        <v>75</v>
      </c>
      <c r="B11" s="17">
        <v>44</v>
      </c>
      <c r="C11" s="17">
        <v>2.8</v>
      </c>
      <c r="D11" s="17">
        <v>3.04</v>
      </c>
      <c r="E11" s="17">
        <v>0.76</v>
      </c>
      <c r="F11" s="17">
        <v>8.9</v>
      </c>
      <c r="G11" s="17">
        <v>36</v>
      </c>
      <c r="H11" s="24">
        <v>40</v>
      </c>
    </row>
    <row r="12" spans="1:8" ht="12.75">
      <c r="A12" t="s">
        <v>76</v>
      </c>
      <c r="B12" s="17">
        <v>88</v>
      </c>
      <c r="C12" s="17">
        <v>6</v>
      </c>
      <c r="D12" s="17">
        <v>2</v>
      </c>
      <c r="E12" s="17">
        <v>0</v>
      </c>
      <c r="F12" s="17">
        <v>16</v>
      </c>
      <c r="G12" s="17">
        <v>60</v>
      </c>
      <c r="H12" s="24">
        <v>55</v>
      </c>
    </row>
    <row r="13" spans="1:8" ht="12.75">
      <c r="A13" t="s">
        <v>77</v>
      </c>
      <c r="B13" s="17">
        <v>88</v>
      </c>
      <c r="C13" s="17">
        <v>6</v>
      </c>
      <c r="D13" s="17">
        <v>2</v>
      </c>
      <c r="E13" s="17">
        <v>0</v>
      </c>
      <c r="F13" s="17">
        <v>12</v>
      </c>
      <c r="G13" s="17">
        <v>65</v>
      </c>
      <c r="H13" s="24">
        <v>50</v>
      </c>
    </row>
    <row r="14" spans="1:8" ht="12.75">
      <c r="A14" t="s">
        <v>78</v>
      </c>
      <c r="B14" s="17">
        <v>88</v>
      </c>
      <c r="C14" s="17">
        <v>6</v>
      </c>
      <c r="D14" s="17">
        <v>2</v>
      </c>
      <c r="E14" s="17">
        <v>0</v>
      </c>
      <c r="F14" s="17">
        <v>8</v>
      </c>
      <c r="G14" s="17">
        <v>70</v>
      </c>
      <c r="H14" s="24">
        <v>45</v>
      </c>
    </row>
    <row r="15" spans="1:8" ht="12.75">
      <c r="A15" t="s">
        <v>79</v>
      </c>
      <c r="B15" s="17">
        <v>38</v>
      </c>
      <c r="C15" s="17">
        <v>6</v>
      </c>
      <c r="D15" s="17">
        <v>2</v>
      </c>
      <c r="E15" s="17">
        <v>0</v>
      </c>
      <c r="F15" s="17">
        <v>16</v>
      </c>
      <c r="G15" s="17">
        <v>55</v>
      </c>
      <c r="H15" s="24">
        <v>50</v>
      </c>
    </row>
    <row r="16" spans="1:8" ht="12.75">
      <c r="A16" t="s">
        <v>80</v>
      </c>
      <c r="B16" s="17">
        <v>38</v>
      </c>
      <c r="C16" s="17">
        <v>6</v>
      </c>
      <c r="D16" s="17">
        <v>2</v>
      </c>
      <c r="E16" s="17">
        <v>0</v>
      </c>
      <c r="F16" s="17">
        <v>12</v>
      </c>
      <c r="G16" s="17">
        <v>60</v>
      </c>
      <c r="H16" s="24">
        <v>45</v>
      </c>
    </row>
    <row r="17" spans="1:8" ht="12.75">
      <c r="A17" t="s">
        <v>81</v>
      </c>
      <c r="B17" s="17">
        <v>38</v>
      </c>
      <c r="C17" s="17">
        <v>6</v>
      </c>
      <c r="D17" s="17">
        <v>2</v>
      </c>
      <c r="E17" s="17">
        <v>0</v>
      </c>
      <c r="F17" s="17">
        <v>8</v>
      </c>
      <c r="G17" s="17">
        <v>65</v>
      </c>
      <c r="H17" s="24">
        <v>40</v>
      </c>
    </row>
    <row r="18" spans="1:8" ht="12.75">
      <c r="A18" t="s">
        <v>82</v>
      </c>
      <c r="B18" s="17">
        <v>24</v>
      </c>
      <c r="C18" s="17">
        <v>6</v>
      </c>
      <c r="D18" s="17">
        <v>2</v>
      </c>
      <c r="E18" s="17">
        <v>0</v>
      </c>
      <c r="F18" s="17">
        <v>16</v>
      </c>
      <c r="G18" s="17">
        <v>60</v>
      </c>
      <c r="H18" s="24">
        <v>75</v>
      </c>
    </row>
    <row r="19" spans="1:8" ht="12.75">
      <c r="A19" t="s">
        <v>83</v>
      </c>
      <c r="B19" s="17">
        <v>20</v>
      </c>
      <c r="C19" s="17">
        <v>6</v>
      </c>
      <c r="D19" s="17">
        <v>2</v>
      </c>
      <c r="E19" s="17">
        <v>0</v>
      </c>
      <c r="F19" s="17">
        <v>17</v>
      </c>
      <c r="G19" s="17">
        <v>55</v>
      </c>
      <c r="H19" s="24">
        <v>80</v>
      </c>
    </row>
    <row r="20" spans="1:8" ht="12.75">
      <c r="A20" t="s">
        <v>84</v>
      </c>
      <c r="B20" s="17">
        <v>22</v>
      </c>
      <c r="C20" s="17">
        <v>6</v>
      </c>
      <c r="D20" s="17">
        <v>2</v>
      </c>
      <c r="E20" s="17">
        <v>0</v>
      </c>
      <c r="F20" s="17">
        <v>15</v>
      </c>
      <c r="G20" s="17">
        <v>65</v>
      </c>
      <c r="H20" s="24">
        <v>60</v>
      </c>
    </row>
    <row r="21" spans="1:8" ht="12.75">
      <c r="A21" t="s">
        <v>85</v>
      </c>
      <c r="B21" s="17">
        <v>88.7</v>
      </c>
      <c r="C21" s="17">
        <v>10.9</v>
      </c>
      <c r="D21" s="17">
        <v>2.4</v>
      </c>
      <c r="E21" s="17">
        <v>0</v>
      </c>
      <c r="F21" s="17">
        <v>25</v>
      </c>
      <c r="G21" s="17">
        <v>34.7</v>
      </c>
      <c r="H21" s="24">
        <v>47</v>
      </c>
    </row>
    <row r="22" spans="1:8" ht="12.75">
      <c r="A22" t="s">
        <v>86</v>
      </c>
      <c r="B22" s="17">
        <v>89.6</v>
      </c>
      <c r="C22" s="17">
        <v>10.7</v>
      </c>
      <c r="D22" s="17">
        <v>2.7</v>
      </c>
      <c r="E22" s="17">
        <v>0</v>
      </c>
      <c r="F22" s="17">
        <v>20</v>
      </c>
      <c r="G22" s="17">
        <v>40.4</v>
      </c>
      <c r="H22" s="24">
        <v>44</v>
      </c>
    </row>
    <row r="23" spans="1:8" ht="12.75">
      <c r="A23" t="s">
        <v>87</v>
      </c>
      <c r="B23" s="17">
        <v>90</v>
      </c>
      <c r="C23" s="17">
        <v>10.5</v>
      </c>
      <c r="D23" s="17">
        <v>2.7</v>
      </c>
      <c r="E23" s="17">
        <v>0</v>
      </c>
      <c r="F23" s="17">
        <v>15</v>
      </c>
      <c r="G23" s="17">
        <v>46</v>
      </c>
      <c r="H23" s="24">
        <v>41</v>
      </c>
    </row>
    <row r="24" spans="1:8" ht="12.75">
      <c r="A24" t="s">
        <v>88</v>
      </c>
      <c r="B24" s="17">
        <v>90</v>
      </c>
      <c r="C24" s="17">
        <v>10.5</v>
      </c>
      <c r="D24" s="17">
        <v>2.7</v>
      </c>
      <c r="E24" s="17">
        <v>0</v>
      </c>
      <c r="F24" s="17">
        <v>10</v>
      </c>
      <c r="G24" s="17">
        <v>54</v>
      </c>
      <c r="H24" s="24">
        <v>38</v>
      </c>
    </row>
    <row r="25" spans="1:8" ht="12.75">
      <c r="A25" t="s">
        <v>89</v>
      </c>
      <c r="B25" s="17">
        <v>37</v>
      </c>
      <c r="C25" s="17">
        <v>10.9</v>
      </c>
      <c r="D25" s="17">
        <v>2.4</v>
      </c>
      <c r="E25" s="17">
        <v>0</v>
      </c>
      <c r="F25" s="17">
        <v>25</v>
      </c>
      <c r="G25" s="17">
        <v>34.7</v>
      </c>
      <c r="H25" s="24">
        <v>50</v>
      </c>
    </row>
    <row r="26" spans="1:8" ht="12.75">
      <c r="A26" t="s">
        <v>90</v>
      </c>
      <c r="B26" s="17">
        <v>37</v>
      </c>
      <c r="C26" s="17">
        <v>10.7</v>
      </c>
      <c r="D26" s="17">
        <v>2.7</v>
      </c>
      <c r="E26" s="17">
        <v>0</v>
      </c>
      <c r="F26" s="17">
        <v>20</v>
      </c>
      <c r="G26" s="17">
        <v>40.4</v>
      </c>
      <c r="H26" s="24">
        <v>47</v>
      </c>
    </row>
    <row r="27" spans="1:8" ht="12.75">
      <c r="A27" t="s">
        <v>91</v>
      </c>
      <c r="B27" s="17">
        <v>37</v>
      </c>
      <c r="C27" s="17">
        <v>10.5</v>
      </c>
      <c r="D27" s="17">
        <v>2.7</v>
      </c>
      <c r="E27" s="17">
        <v>0</v>
      </c>
      <c r="F27" s="17">
        <v>15</v>
      </c>
      <c r="G27" s="17">
        <v>46</v>
      </c>
      <c r="H27" s="24">
        <v>44</v>
      </c>
    </row>
    <row r="28" spans="1:8" ht="12.75">
      <c r="A28" t="s">
        <v>92</v>
      </c>
      <c r="B28" s="17">
        <v>37</v>
      </c>
      <c r="C28" s="17">
        <v>10.5</v>
      </c>
      <c r="D28" s="17">
        <v>2.7</v>
      </c>
      <c r="E28" s="17">
        <v>0</v>
      </c>
      <c r="F28" s="17">
        <v>10</v>
      </c>
      <c r="G28" s="17">
        <v>54</v>
      </c>
      <c r="H28" s="24">
        <v>41</v>
      </c>
    </row>
    <row r="29" spans="1:8" ht="12.75">
      <c r="A29" t="s">
        <v>93</v>
      </c>
      <c r="B29" s="17">
        <v>24</v>
      </c>
      <c r="C29" s="17">
        <v>10</v>
      </c>
      <c r="D29" s="17">
        <v>2.5</v>
      </c>
      <c r="E29" s="17">
        <v>0</v>
      </c>
      <c r="F29" s="17">
        <v>24</v>
      </c>
      <c r="G29" s="17">
        <v>40</v>
      </c>
      <c r="H29" s="24">
        <v>55</v>
      </c>
    </row>
    <row r="30" spans="1:8" ht="12.75">
      <c r="A30" t="s">
        <v>94</v>
      </c>
      <c r="B30" s="17">
        <v>20</v>
      </c>
      <c r="C30" s="17">
        <v>10</v>
      </c>
      <c r="D30" s="17">
        <v>2.5</v>
      </c>
      <c r="E30" s="17">
        <v>0</v>
      </c>
      <c r="F30" s="17">
        <v>22</v>
      </c>
      <c r="G30" s="17">
        <v>35</v>
      </c>
      <c r="H30" s="24">
        <v>60</v>
      </c>
    </row>
    <row r="31" spans="1:8" ht="12.75">
      <c r="A31" t="s">
        <v>95</v>
      </c>
      <c r="B31" s="17">
        <v>22</v>
      </c>
      <c r="C31" s="17">
        <v>10</v>
      </c>
      <c r="D31" s="17">
        <v>2.5</v>
      </c>
      <c r="E31" s="17">
        <v>0</v>
      </c>
      <c r="F31" s="17">
        <v>21</v>
      </c>
      <c r="G31" s="17">
        <v>45</v>
      </c>
      <c r="H31" s="24">
        <v>50</v>
      </c>
    </row>
    <row r="32" spans="1:8" ht="12.75">
      <c r="A32" t="s">
        <v>96</v>
      </c>
      <c r="B32" s="17">
        <v>90.4</v>
      </c>
      <c r="C32" s="17">
        <v>8.099999999999994</v>
      </c>
      <c r="D32" s="17">
        <v>2.2</v>
      </c>
      <c r="E32" s="17">
        <v>0</v>
      </c>
      <c r="F32" s="17">
        <v>6.9</v>
      </c>
      <c r="G32" s="17">
        <v>64</v>
      </c>
      <c r="H32" s="24">
        <v>46</v>
      </c>
    </row>
    <row r="33" spans="1:8" ht="12.75">
      <c r="A33" t="s">
        <v>97</v>
      </c>
      <c r="B33" s="17">
        <v>32</v>
      </c>
      <c r="C33" s="17">
        <v>8</v>
      </c>
      <c r="D33" s="17">
        <v>3</v>
      </c>
      <c r="E33" s="17">
        <v>0</v>
      </c>
      <c r="F33" s="17">
        <v>16</v>
      </c>
      <c r="G33" s="17">
        <v>55</v>
      </c>
      <c r="H33" s="24">
        <v>50</v>
      </c>
    </row>
    <row r="34" spans="1:8" ht="12.75">
      <c r="A34" t="s">
        <v>98</v>
      </c>
      <c r="B34" s="17">
        <v>32</v>
      </c>
      <c r="C34" s="17">
        <v>8</v>
      </c>
      <c r="D34" s="17">
        <v>3</v>
      </c>
      <c r="E34" s="17">
        <v>0</v>
      </c>
      <c r="F34" s="17">
        <v>11.5</v>
      </c>
      <c r="G34" s="17">
        <v>60</v>
      </c>
      <c r="H34" s="24">
        <v>45</v>
      </c>
    </row>
    <row r="35" spans="1:8" ht="12.75">
      <c r="A35" t="s">
        <v>99</v>
      </c>
      <c r="B35" s="17">
        <v>94</v>
      </c>
      <c r="C35" s="17">
        <v>16.4</v>
      </c>
      <c r="D35" s="17">
        <v>1.9</v>
      </c>
      <c r="E35" s="17">
        <v>0</v>
      </c>
      <c r="F35" s="17">
        <v>4.8</v>
      </c>
      <c r="G35" s="17">
        <v>67.5</v>
      </c>
      <c r="H35" s="24">
        <v>38</v>
      </c>
    </row>
    <row r="36" spans="1:8" ht="12.75">
      <c r="A36" t="s">
        <v>100</v>
      </c>
      <c r="B36" s="17">
        <v>88</v>
      </c>
      <c r="C36" s="17">
        <v>9</v>
      </c>
      <c r="D36" s="17">
        <v>2</v>
      </c>
      <c r="E36" s="17">
        <v>0</v>
      </c>
      <c r="F36" s="17">
        <v>11</v>
      </c>
      <c r="G36" s="17">
        <v>68</v>
      </c>
      <c r="H36" s="24">
        <v>55</v>
      </c>
    </row>
    <row r="37" spans="1:8" ht="12.75">
      <c r="A37" t="s">
        <v>101</v>
      </c>
      <c r="B37" s="17">
        <v>35</v>
      </c>
      <c r="C37" s="17">
        <v>9</v>
      </c>
      <c r="D37" s="17">
        <v>2</v>
      </c>
      <c r="E37" s="17">
        <v>0</v>
      </c>
      <c r="F37" s="17">
        <v>11</v>
      </c>
      <c r="G37" s="17">
        <v>70</v>
      </c>
      <c r="H37" s="24">
        <v>50</v>
      </c>
    </row>
    <row r="38" spans="1:8" ht="12.75">
      <c r="A38" t="s">
        <v>260</v>
      </c>
      <c r="B38" s="17">
        <v>92.3</v>
      </c>
      <c r="C38" s="17">
        <v>10.5</v>
      </c>
      <c r="D38" s="17">
        <v>1.2</v>
      </c>
      <c r="E38" s="17">
        <v>0</v>
      </c>
      <c r="F38" s="17">
        <v>8.1</v>
      </c>
      <c r="G38" s="17">
        <v>63.5</v>
      </c>
      <c r="H38" s="24">
        <v>46</v>
      </c>
    </row>
    <row r="39" ht="12.75">
      <c r="C39" s="17"/>
    </row>
    <row r="40" spans="2:8" ht="12.75">
      <c r="B40" s="5" t="s">
        <v>64</v>
      </c>
      <c r="C40" s="5" t="s">
        <v>34</v>
      </c>
      <c r="D40" s="5" t="s">
        <v>232</v>
      </c>
      <c r="E40" s="5" t="s">
        <v>233</v>
      </c>
      <c r="F40" s="5" t="s">
        <v>65</v>
      </c>
      <c r="G40" s="5" t="s">
        <v>66</v>
      </c>
      <c r="H40" s="5" t="s">
        <v>247</v>
      </c>
    </row>
    <row r="41" spans="1:8" ht="12.75">
      <c r="A41" s="1" t="s">
        <v>102</v>
      </c>
      <c r="B41" s="22" t="s">
        <v>4</v>
      </c>
      <c r="C41" s="22" t="s">
        <v>28</v>
      </c>
      <c r="D41" s="22" t="s">
        <v>28</v>
      </c>
      <c r="E41" s="22" t="s">
        <v>28</v>
      </c>
      <c r="F41" s="5" t="s">
        <v>28</v>
      </c>
      <c r="G41" s="5" t="s">
        <v>28</v>
      </c>
      <c r="H41" s="5" t="s">
        <v>33</v>
      </c>
    </row>
    <row r="42" spans="2:8" ht="12.75">
      <c r="B42" s="5"/>
      <c r="C42" s="5"/>
      <c r="D42" s="5"/>
      <c r="E42" s="5"/>
      <c r="F42" s="5"/>
      <c r="G42" s="5"/>
      <c r="H42" s="5"/>
    </row>
    <row r="43" spans="1:8" ht="12.75">
      <c r="A43" t="s">
        <v>103</v>
      </c>
      <c r="B43" s="17">
        <v>90.2</v>
      </c>
      <c r="C43" s="17">
        <v>10.3</v>
      </c>
      <c r="D43" s="17">
        <v>2.4</v>
      </c>
      <c r="E43" s="17">
        <v>0</v>
      </c>
      <c r="F43" s="17">
        <v>22.6</v>
      </c>
      <c r="G43" s="17">
        <v>36.3</v>
      </c>
      <c r="H43" s="24">
        <v>48</v>
      </c>
    </row>
    <row r="44" spans="1:8" ht="12.75">
      <c r="A44" t="s">
        <v>104</v>
      </c>
      <c r="B44" s="17">
        <v>86</v>
      </c>
      <c r="C44" s="17">
        <v>6</v>
      </c>
      <c r="D44" s="17">
        <v>2.3</v>
      </c>
      <c r="E44" s="17">
        <v>0</v>
      </c>
      <c r="F44" s="17">
        <v>5.7</v>
      </c>
      <c r="G44" s="17">
        <v>34.7</v>
      </c>
      <c r="H44" s="24">
        <v>35.7</v>
      </c>
    </row>
    <row r="45" spans="1:8" ht="12.75">
      <c r="A45" t="s">
        <v>105</v>
      </c>
      <c r="B45" s="17">
        <v>91</v>
      </c>
      <c r="C45" s="17">
        <v>8</v>
      </c>
      <c r="D45" s="17">
        <v>2</v>
      </c>
      <c r="E45" s="17">
        <v>0</v>
      </c>
      <c r="F45" s="17">
        <v>2.5</v>
      </c>
      <c r="G45" s="17">
        <v>35</v>
      </c>
      <c r="H45" s="24">
        <v>25</v>
      </c>
    </row>
    <row r="46" spans="1:8" ht="12.75">
      <c r="A46" t="s">
        <v>106</v>
      </c>
      <c r="B46" s="17">
        <v>48</v>
      </c>
      <c r="C46" s="17">
        <v>6.5</v>
      </c>
      <c r="D46" s="17">
        <v>35</v>
      </c>
      <c r="E46" s="17">
        <v>0</v>
      </c>
      <c r="F46" s="17">
        <v>21.3</v>
      </c>
      <c r="G46" s="17">
        <v>47.5</v>
      </c>
      <c r="H46" s="24">
        <v>60</v>
      </c>
    </row>
    <row r="47" spans="1:8" ht="12.75">
      <c r="A47" t="s">
        <v>107</v>
      </c>
      <c r="B47" s="17">
        <v>17</v>
      </c>
      <c r="C47" s="17">
        <v>3</v>
      </c>
      <c r="D47" s="17">
        <v>3.4</v>
      </c>
      <c r="E47" s="17">
        <v>0</v>
      </c>
      <c r="F47" s="17">
        <v>6.6</v>
      </c>
      <c r="G47" s="17">
        <v>47</v>
      </c>
      <c r="H47" s="24">
        <v>50</v>
      </c>
    </row>
    <row r="48" spans="1:8" ht="12.75">
      <c r="A48" t="s">
        <v>108</v>
      </c>
      <c r="B48" s="17">
        <v>92</v>
      </c>
      <c r="C48" s="17">
        <v>8</v>
      </c>
      <c r="D48" s="17">
        <v>19</v>
      </c>
      <c r="E48" s="17">
        <v>0</v>
      </c>
      <c r="F48" s="17">
        <v>16</v>
      </c>
      <c r="G48" s="17">
        <v>19</v>
      </c>
      <c r="H48" s="24">
        <v>35</v>
      </c>
    </row>
    <row r="49" spans="1:8" ht="12.75">
      <c r="A49" t="s">
        <v>109</v>
      </c>
      <c r="B49" s="17">
        <v>90.7</v>
      </c>
      <c r="C49" s="17">
        <v>7.8</v>
      </c>
      <c r="D49" s="17">
        <v>1.1</v>
      </c>
      <c r="E49" s="17">
        <v>0</v>
      </c>
      <c r="F49" s="17">
        <v>11.1</v>
      </c>
      <c r="G49" s="17">
        <v>40</v>
      </c>
      <c r="H49" s="24">
        <v>84</v>
      </c>
    </row>
    <row r="50" spans="1:8" ht="12.75">
      <c r="A50" t="s">
        <v>110</v>
      </c>
      <c r="B50" s="17">
        <v>26</v>
      </c>
      <c r="C50" s="17">
        <v>7.8</v>
      </c>
      <c r="D50" s="17">
        <v>1.1</v>
      </c>
      <c r="E50" s="17">
        <v>0</v>
      </c>
      <c r="F50" s="17">
        <v>11.1</v>
      </c>
      <c r="G50" s="17">
        <v>40</v>
      </c>
      <c r="H50" s="24">
        <v>84</v>
      </c>
    </row>
    <row r="51" spans="1:8" ht="12.75">
      <c r="A51" s="25" t="s">
        <v>111</v>
      </c>
      <c r="B51" s="17">
        <v>93.4</v>
      </c>
      <c r="C51" s="17">
        <v>6.5</v>
      </c>
      <c r="D51" s="17">
        <v>5.6</v>
      </c>
      <c r="E51" s="17">
        <v>0</v>
      </c>
      <c r="F51" s="17">
        <v>12.5</v>
      </c>
      <c r="G51" s="17">
        <v>33</v>
      </c>
      <c r="H51" s="24">
        <v>10</v>
      </c>
    </row>
    <row r="52" spans="1:8" ht="12.75">
      <c r="A52" s="25" t="s">
        <v>112</v>
      </c>
      <c r="B52" s="17">
        <v>27</v>
      </c>
      <c r="C52" s="17">
        <v>4</v>
      </c>
      <c r="D52" s="17">
        <v>7</v>
      </c>
      <c r="E52" s="17">
        <v>0</v>
      </c>
      <c r="F52" s="17">
        <v>26.9</v>
      </c>
      <c r="G52" s="17">
        <v>34</v>
      </c>
      <c r="H52" s="24">
        <v>50</v>
      </c>
    </row>
    <row r="53" spans="1:8" ht="12.75">
      <c r="A53" s="25" t="s">
        <v>113</v>
      </c>
      <c r="B53" s="17">
        <v>88</v>
      </c>
      <c r="C53" s="17">
        <v>4</v>
      </c>
      <c r="D53" s="17">
        <v>7</v>
      </c>
      <c r="E53" s="17">
        <v>0</v>
      </c>
      <c r="F53" s="17">
        <v>26.9</v>
      </c>
      <c r="G53" s="17">
        <v>34</v>
      </c>
      <c r="H53" s="24">
        <v>55</v>
      </c>
    </row>
    <row r="54" spans="1:8" ht="12.75">
      <c r="A54" s="25" t="s">
        <v>114</v>
      </c>
      <c r="B54" s="17">
        <v>11</v>
      </c>
      <c r="C54" s="17">
        <v>11</v>
      </c>
      <c r="D54" s="17">
        <v>1.4</v>
      </c>
      <c r="E54" s="17">
        <v>0</v>
      </c>
      <c r="F54" s="17">
        <v>10.5</v>
      </c>
      <c r="G54" s="17">
        <v>19</v>
      </c>
      <c r="H54" s="24">
        <v>35</v>
      </c>
    </row>
    <row r="55" spans="1:8" ht="12.75">
      <c r="A55" s="25" t="s">
        <v>115</v>
      </c>
      <c r="B55" s="17">
        <v>90</v>
      </c>
      <c r="C55" s="17">
        <v>7.8</v>
      </c>
      <c r="D55" s="17">
        <v>2.5</v>
      </c>
      <c r="E55" s="17">
        <v>0</v>
      </c>
      <c r="F55" s="17">
        <v>6.8</v>
      </c>
      <c r="G55" s="17">
        <v>21</v>
      </c>
      <c r="H55" s="24">
        <v>75</v>
      </c>
    </row>
    <row r="56" spans="1:8" ht="12.75">
      <c r="A56" s="25" t="s">
        <v>116</v>
      </c>
      <c r="B56" s="17">
        <v>20.4</v>
      </c>
      <c r="C56" s="17">
        <v>7.8</v>
      </c>
      <c r="D56" s="17">
        <v>2.5</v>
      </c>
      <c r="E56" s="17">
        <v>0</v>
      </c>
      <c r="F56" s="17">
        <v>9.1</v>
      </c>
      <c r="G56" s="17">
        <v>22</v>
      </c>
      <c r="H56" s="24">
        <v>92</v>
      </c>
    </row>
    <row r="57" spans="1:8" ht="12.75">
      <c r="A57" s="25" t="s">
        <v>117</v>
      </c>
      <c r="B57" s="17">
        <v>12</v>
      </c>
      <c r="C57" s="17">
        <v>6</v>
      </c>
      <c r="D57" s="17">
        <v>2</v>
      </c>
      <c r="E57" s="17">
        <v>0</v>
      </c>
      <c r="F57" s="17">
        <v>9.1</v>
      </c>
      <c r="G57" s="17">
        <v>30</v>
      </c>
      <c r="H57" s="24">
        <v>55</v>
      </c>
    </row>
    <row r="58" spans="1:8" ht="12.75">
      <c r="A58" s="25" t="s">
        <v>118</v>
      </c>
      <c r="B58" s="17">
        <v>93</v>
      </c>
      <c r="C58" s="17">
        <v>4</v>
      </c>
      <c r="D58" s="17">
        <v>4.5</v>
      </c>
      <c r="E58" s="17">
        <v>0</v>
      </c>
      <c r="F58" s="17">
        <v>11.9</v>
      </c>
      <c r="G58" s="17">
        <v>80</v>
      </c>
      <c r="H58" s="24">
        <v>15</v>
      </c>
    </row>
    <row r="59" spans="1:8" ht="12.75">
      <c r="A59" s="25" t="s">
        <v>119</v>
      </c>
      <c r="B59" s="17">
        <v>90</v>
      </c>
      <c r="C59" s="17">
        <v>2</v>
      </c>
      <c r="D59" s="17">
        <v>5</v>
      </c>
      <c r="E59" s="17">
        <v>0</v>
      </c>
      <c r="F59" s="17">
        <v>10.5</v>
      </c>
      <c r="G59" s="17">
        <v>20</v>
      </c>
      <c r="H59" s="24">
        <v>63</v>
      </c>
    </row>
    <row r="60" spans="1:8" ht="12.75">
      <c r="A60" s="25" t="s">
        <v>120</v>
      </c>
      <c r="B60" s="17">
        <v>41</v>
      </c>
      <c r="C60" s="17">
        <v>6.599999999999994</v>
      </c>
      <c r="D60" s="17">
        <v>2.4</v>
      </c>
      <c r="E60" s="17">
        <v>0</v>
      </c>
      <c r="F60" s="17">
        <v>25.6</v>
      </c>
      <c r="G60" s="17">
        <v>31</v>
      </c>
      <c r="H60" s="24">
        <v>60</v>
      </c>
    </row>
    <row r="61" spans="1:8" ht="12.75">
      <c r="A61" s="25" t="s">
        <v>121</v>
      </c>
      <c r="B61" s="17">
        <v>88.2</v>
      </c>
      <c r="C61" s="17">
        <v>4.599999999999994</v>
      </c>
      <c r="D61" s="17">
        <v>11.9</v>
      </c>
      <c r="E61" s="17">
        <v>0</v>
      </c>
      <c r="F61" s="17">
        <v>30.7</v>
      </c>
      <c r="G61" s="17">
        <v>28.1</v>
      </c>
      <c r="H61" s="24">
        <v>78</v>
      </c>
    </row>
    <row r="62" spans="1:8" ht="12.75">
      <c r="A62" s="25" t="s">
        <v>122</v>
      </c>
      <c r="B62" s="17">
        <v>93</v>
      </c>
      <c r="C62" s="17">
        <v>1.9000000000000057</v>
      </c>
      <c r="D62" s="17">
        <v>5.3</v>
      </c>
      <c r="E62" s="17">
        <v>0</v>
      </c>
      <c r="F62" s="17">
        <v>41.1</v>
      </c>
      <c r="G62" s="17">
        <v>23</v>
      </c>
      <c r="H62" s="24">
        <v>90</v>
      </c>
    </row>
    <row r="63" spans="1:8" ht="12.75">
      <c r="A63" s="25" t="s">
        <v>121</v>
      </c>
      <c r="B63" s="17">
        <v>20</v>
      </c>
      <c r="C63" s="17">
        <v>4.599999999999994</v>
      </c>
      <c r="D63" s="17">
        <v>11.9</v>
      </c>
      <c r="E63" s="17">
        <v>0</v>
      </c>
      <c r="F63" s="17">
        <v>30.7</v>
      </c>
      <c r="G63" s="17">
        <v>28.1</v>
      </c>
      <c r="H63" s="24">
        <v>78</v>
      </c>
    </row>
    <row r="64" spans="1:8" ht="12.75">
      <c r="A64" s="25" t="s">
        <v>123</v>
      </c>
      <c r="B64" s="17">
        <v>88</v>
      </c>
      <c r="C64" s="17">
        <v>10</v>
      </c>
      <c r="D64" s="17">
        <v>10</v>
      </c>
      <c r="E64" s="17">
        <v>0</v>
      </c>
      <c r="F64" s="17">
        <v>34</v>
      </c>
      <c r="G64" s="17">
        <v>45</v>
      </c>
      <c r="H64" s="24">
        <v>85</v>
      </c>
    </row>
    <row r="65" spans="1:8" ht="12.75">
      <c r="A65" s="25" t="s">
        <v>124</v>
      </c>
      <c r="B65" s="17">
        <v>93.4</v>
      </c>
      <c r="C65" s="17">
        <v>6.5</v>
      </c>
      <c r="D65" s="17">
        <v>5.6</v>
      </c>
      <c r="E65" s="17">
        <v>0</v>
      </c>
      <c r="F65" s="17">
        <v>12.5</v>
      </c>
      <c r="G65" s="17">
        <v>33</v>
      </c>
      <c r="H65" s="24">
        <v>10</v>
      </c>
    </row>
    <row r="66" spans="1:8" ht="12.75">
      <c r="A66" s="25" t="s">
        <v>125</v>
      </c>
      <c r="B66" s="17">
        <v>93.4</v>
      </c>
      <c r="C66" s="17">
        <v>6.5</v>
      </c>
      <c r="D66" s="17">
        <v>5.6</v>
      </c>
      <c r="E66" s="17">
        <v>0</v>
      </c>
      <c r="F66" s="17">
        <v>12.5</v>
      </c>
      <c r="G66" s="17">
        <v>33</v>
      </c>
      <c r="H66" s="24">
        <v>10</v>
      </c>
    </row>
    <row r="67" spans="1:8" ht="12.75">
      <c r="A67" t="s">
        <v>126</v>
      </c>
      <c r="B67" s="17">
        <v>91</v>
      </c>
      <c r="C67" s="17">
        <v>9</v>
      </c>
      <c r="D67" s="17">
        <v>20</v>
      </c>
      <c r="E67" s="17">
        <v>0</v>
      </c>
      <c r="F67" s="17">
        <v>14</v>
      </c>
      <c r="G67" s="17">
        <v>22</v>
      </c>
      <c r="H67" s="24">
        <v>38</v>
      </c>
    </row>
    <row r="68" spans="1:8" ht="12.75">
      <c r="A68" t="s">
        <v>127</v>
      </c>
      <c r="B68" s="17">
        <v>91</v>
      </c>
      <c r="C68" s="17">
        <v>5</v>
      </c>
      <c r="D68" s="17">
        <v>2</v>
      </c>
      <c r="E68" s="17">
        <v>0</v>
      </c>
      <c r="F68" s="17">
        <v>12.6</v>
      </c>
      <c r="G68" s="17">
        <v>63</v>
      </c>
      <c r="H68" s="24">
        <v>91</v>
      </c>
    </row>
    <row r="69" spans="1:8" ht="12.75">
      <c r="A69" t="s">
        <v>128</v>
      </c>
      <c r="B69" s="17">
        <v>20</v>
      </c>
      <c r="C69" s="17">
        <v>4</v>
      </c>
      <c r="D69" s="17">
        <v>18</v>
      </c>
      <c r="E69" s="17">
        <v>0</v>
      </c>
      <c r="F69" s="17">
        <v>32</v>
      </c>
      <c r="G69" s="17">
        <v>20</v>
      </c>
      <c r="H69" s="16">
        <v>30</v>
      </c>
    </row>
    <row r="70" spans="1:8" ht="12.75">
      <c r="A70" t="s">
        <v>129</v>
      </c>
      <c r="B70" s="17">
        <v>85</v>
      </c>
      <c r="C70" s="17">
        <v>7</v>
      </c>
      <c r="D70" s="17">
        <v>10</v>
      </c>
      <c r="E70" s="17">
        <v>0</v>
      </c>
      <c r="F70" s="17">
        <v>19</v>
      </c>
      <c r="G70" s="17">
        <v>45</v>
      </c>
      <c r="H70" s="24">
        <v>55</v>
      </c>
    </row>
    <row r="71" spans="1:8" ht="12.75">
      <c r="A71" t="s">
        <v>130</v>
      </c>
      <c r="B71" s="17">
        <v>90</v>
      </c>
      <c r="C71" s="17">
        <v>7</v>
      </c>
      <c r="D71" s="17">
        <v>4.5</v>
      </c>
      <c r="E71" s="17">
        <v>0</v>
      </c>
      <c r="F71" s="17">
        <v>15.1</v>
      </c>
      <c r="G71" s="17">
        <v>50</v>
      </c>
      <c r="H71" s="24">
        <v>70</v>
      </c>
    </row>
    <row r="72" spans="1:8" ht="12.75">
      <c r="A72" t="s">
        <v>131</v>
      </c>
      <c r="B72" s="17">
        <v>91</v>
      </c>
      <c r="C72" s="17">
        <v>5</v>
      </c>
      <c r="D72" s="17">
        <v>4.5</v>
      </c>
      <c r="E72" s="17">
        <v>0</v>
      </c>
      <c r="F72" s="17">
        <v>19.6</v>
      </c>
      <c r="G72" s="17">
        <v>39</v>
      </c>
      <c r="H72" s="24">
        <v>51</v>
      </c>
    </row>
    <row r="73" spans="1:8" ht="12.75">
      <c r="A73" t="s">
        <v>132</v>
      </c>
      <c r="B73" s="17">
        <v>90</v>
      </c>
      <c r="C73" s="17">
        <v>6</v>
      </c>
      <c r="D73" s="17">
        <v>4.5</v>
      </c>
      <c r="E73" s="17">
        <v>0</v>
      </c>
      <c r="F73" s="17">
        <v>18.5</v>
      </c>
      <c r="G73" s="17">
        <v>36</v>
      </c>
      <c r="H73" s="24">
        <v>55</v>
      </c>
    </row>
    <row r="74" spans="1:8" ht="12.75">
      <c r="A74" t="s">
        <v>133</v>
      </c>
      <c r="B74" s="17">
        <v>90</v>
      </c>
      <c r="C74" s="17">
        <v>6</v>
      </c>
      <c r="D74" s="17">
        <v>20</v>
      </c>
      <c r="E74" s="17">
        <v>0</v>
      </c>
      <c r="F74" s="17">
        <v>14.5</v>
      </c>
      <c r="G74" s="17">
        <v>29</v>
      </c>
      <c r="H74" s="24">
        <v>55</v>
      </c>
    </row>
    <row r="75" spans="1:8" ht="12.75">
      <c r="A75" t="s">
        <v>134</v>
      </c>
      <c r="B75" s="17">
        <v>90</v>
      </c>
      <c r="C75" s="17">
        <v>5</v>
      </c>
      <c r="D75" s="17">
        <v>5</v>
      </c>
      <c r="E75" s="17">
        <v>0</v>
      </c>
      <c r="F75" s="17">
        <v>18</v>
      </c>
      <c r="G75" s="17">
        <v>35</v>
      </c>
      <c r="H75" s="24">
        <v>45</v>
      </c>
    </row>
    <row r="76" spans="2:8" ht="12.75">
      <c r="B76" s="26"/>
      <c r="C76" s="17"/>
      <c r="D76" s="26"/>
      <c r="E76" s="26"/>
      <c r="F76" s="26"/>
      <c r="G76" s="26"/>
      <c r="H76" s="11"/>
    </row>
    <row r="77" spans="2:8" ht="12.75">
      <c r="B77" s="5" t="s">
        <v>64</v>
      </c>
      <c r="C77" s="5" t="s">
        <v>34</v>
      </c>
      <c r="D77" s="5" t="s">
        <v>232</v>
      </c>
      <c r="E77" s="5" t="s">
        <v>233</v>
      </c>
      <c r="F77" s="5" t="s">
        <v>65</v>
      </c>
      <c r="G77" s="5" t="s">
        <v>66</v>
      </c>
      <c r="H77" s="5" t="s">
        <v>247</v>
      </c>
    </row>
    <row r="78" spans="1:8" ht="12.75">
      <c r="A78" s="1" t="s">
        <v>135</v>
      </c>
      <c r="B78" s="22" t="s">
        <v>4</v>
      </c>
      <c r="C78" s="22" t="s">
        <v>28</v>
      </c>
      <c r="D78" s="22" t="s">
        <v>28</v>
      </c>
      <c r="E78" s="22" t="s">
        <v>28</v>
      </c>
      <c r="F78" s="5" t="s">
        <v>28</v>
      </c>
      <c r="G78" s="5" t="s">
        <v>28</v>
      </c>
      <c r="H78" s="5" t="s">
        <v>33</v>
      </c>
    </row>
    <row r="79" spans="2:8" ht="12.75">
      <c r="B79" s="5"/>
      <c r="C79" s="5"/>
      <c r="D79" s="5"/>
      <c r="E79" s="5"/>
      <c r="F79" s="5"/>
      <c r="G79" s="5"/>
      <c r="H79" s="5"/>
    </row>
    <row r="80" spans="1:8" ht="12.75">
      <c r="A80" t="s">
        <v>136</v>
      </c>
      <c r="B80" s="17">
        <v>50</v>
      </c>
      <c r="C80" s="17">
        <v>3</v>
      </c>
      <c r="D80" s="17">
        <v>2.2</v>
      </c>
      <c r="E80" s="17">
        <v>0</v>
      </c>
      <c r="F80" s="17">
        <v>12.3</v>
      </c>
      <c r="G80" s="17">
        <v>18</v>
      </c>
      <c r="H80" s="24">
        <v>52</v>
      </c>
    </row>
    <row r="81" spans="1:8" ht="12.75">
      <c r="A81" t="s">
        <v>137</v>
      </c>
      <c r="B81" s="17">
        <v>90</v>
      </c>
      <c r="C81" s="17">
        <v>3</v>
      </c>
      <c r="D81" s="17">
        <v>2.2</v>
      </c>
      <c r="E81" s="17">
        <v>0</v>
      </c>
      <c r="F81" s="17">
        <v>12.3</v>
      </c>
      <c r="G81" s="17">
        <v>18</v>
      </c>
      <c r="H81" s="24">
        <v>55</v>
      </c>
    </row>
    <row r="82" spans="1:8" ht="12.75">
      <c r="A82" t="s">
        <v>138</v>
      </c>
      <c r="B82" s="17">
        <v>90</v>
      </c>
      <c r="C82" s="17">
        <v>3</v>
      </c>
      <c r="D82" s="17">
        <v>2.2</v>
      </c>
      <c r="E82" s="17">
        <v>0</v>
      </c>
      <c r="F82" s="17">
        <v>12.3</v>
      </c>
      <c r="G82" s="17">
        <v>18</v>
      </c>
      <c r="H82" s="24">
        <v>55</v>
      </c>
    </row>
    <row r="83" spans="1:8" ht="12.75">
      <c r="A83" t="s">
        <v>139</v>
      </c>
      <c r="B83" s="17">
        <v>92</v>
      </c>
      <c r="C83" s="17">
        <v>3</v>
      </c>
      <c r="D83" s="17">
        <v>2.2</v>
      </c>
      <c r="E83" s="17">
        <v>0</v>
      </c>
      <c r="F83" s="17">
        <v>12.3</v>
      </c>
      <c r="G83" s="17">
        <v>18</v>
      </c>
      <c r="H83" s="24">
        <v>50</v>
      </c>
    </row>
    <row r="84" spans="1:8" ht="12.75">
      <c r="A84" t="s">
        <v>140</v>
      </c>
      <c r="B84" s="17">
        <v>92</v>
      </c>
      <c r="C84" s="17">
        <v>3</v>
      </c>
      <c r="D84" s="17">
        <v>2.2</v>
      </c>
      <c r="E84" s="17">
        <v>0</v>
      </c>
      <c r="F84" s="17">
        <v>12.3</v>
      </c>
      <c r="G84" s="17">
        <v>18</v>
      </c>
      <c r="H84" s="24">
        <v>50</v>
      </c>
    </row>
    <row r="85" spans="1:8" ht="12.75">
      <c r="A85" t="s">
        <v>141</v>
      </c>
      <c r="B85" s="17">
        <v>88</v>
      </c>
      <c r="C85" s="17">
        <v>3</v>
      </c>
      <c r="D85" s="17">
        <v>2.2</v>
      </c>
      <c r="E85" s="17">
        <v>0</v>
      </c>
      <c r="F85" s="17">
        <v>12.3</v>
      </c>
      <c r="G85" s="17">
        <v>18</v>
      </c>
      <c r="H85" s="24">
        <v>55</v>
      </c>
    </row>
    <row r="86" spans="1:8" ht="12.75">
      <c r="A86" t="s">
        <v>142</v>
      </c>
      <c r="B86" s="17">
        <v>50</v>
      </c>
      <c r="C86" s="17">
        <v>1</v>
      </c>
      <c r="D86" s="17">
        <v>4</v>
      </c>
      <c r="E86" s="17">
        <v>0</v>
      </c>
      <c r="F86" s="17">
        <v>9.5</v>
      </c>
      <c r="G86" s="17">
        <v>28</v>
      </c>
      <c r="H86" s="24">
        <v>60</v>
      </c>
    </row>
    <row r="87" spans="1:8" ht="12.75">
      <c r="A87" t="s">
        <v>143</v>
      </c>
      <c r="B87" s="17">
        <v>50</v>
      </c>
      <c r="C87" s="17">
        <v>1</v>
      </c>
      <c r="D87" s="17">
        <v>4</v>
      </c>
      <c r="E87" s="17">
        <v>0</v>
      </c>
      <c r="F87" s="17">
        <v>9.2</v>
      </c>
      <c r="G87" s="17">
        <v>12</v>
      </c>
      <c r="H87" s="24">
        <v>74</v>
      </c>
    </row>
    <row r="88" spans="1:8" ht="12.75">
      <c r="A88" t="s">
        <v>144</v>
      </c>
      <c r="B88" s="17">
        <v>50</v>
      </c>
      <c r="C88" s="17">
        <v>1</v>
      </c>
      <c r="D88" s="17">
        <v>4</v>
      </c>
      <c r="E88" s="17">
        <v>0</v>
      </c>
      <c r="F88" s="17">
        <v>9.2</v>
      </c>
      <c r="G88" s="17">
        <v>12</v>
      </c>
      <c r="H88" s="24">
        <v>74</v>
      </c>
    </row>
    <row r="89" spans="1:8" ht="12.75">
      <c r="A89" t="s">
        <v>145</v>
      </c>
      <c r="B89" s="17">
        <v>87.8</v>
      </c>
      <c r="C89" s="17">
        <v>1</v>
      </c>
      <c r="D89" s="17">
        <v>4</v>
      </c>
      <c r="E89" s="17">
        <v>0</v>
      </c>
      <c r="F89" s="17">
        <v>9.2</v>
      </c>
      <c r="G89" s="17">
        <v>12</v>
      </c>
      <c r="H89" s="24">
        <v>74</v>
      </c>
    </row>
    <row r="90" spans="1:8" ht="12.75">
      <c r="A90" t="s">
        <v>146</v>
      </c>
      <c r="B90" s="17">
        <v>87.8</v>
      </c>
      <c r="C90" s="17">
        <v>1</v>
      </c>
      <c r="D90" s="17">
        <v>4</v>
      </c>
      <c r="E90" s="17">
        <v>0</v>
      </c>
      <c r="F90" s="17">
        <v>9.2</v>
      </c>
      <c r="G90" s="17">
        <v>12</v>
      </c>
      <c r="H90" s="24">
        <v>74</v>
      </c>
    </row>
    <row r="91" spans="1:8" ht="12.75">
      <c r="A91" t="s">
        <v>147</v>
      </c>
      <c r="B91" s="17">
        <v>87.8</v>
      </c>
      <c r="C91" s="17">
        <v>1</v>
      </c>
      <c r="D91" s="17">
        <v>4</v>
      </c>
      <c r="E91" s="17">
        <v>0</v>
      </c>
      <c r="F91" s="17">
        <v>9.2</v>
      </c>
      <c r="G91" s="17">
        <v>12</v>
      </c>
      <c r="H91" s="24">
        <v>74</v>
      </c>
    </row>
    <row r="92" spans="1:8" ht="12.75">
      <c r="A92" t="s">
        <v>148</v>
      </c>
      <c r="B92" s="17">
        <v>87.8</v>
      </c>
      <c r="C92" s="17">
        <v>1</v>
      </c>
      <c r="D92" s="17">
        <v>4</v>
      </c>
      <c r="E92" s="17">
        <v>0</v>
      </c>
      <c r="F92" s="17">
        <v>9.2</v>
      </c>
      <c r="G92" s="17">
        <v>12</v>
      </c>
      <c r="H92" s="24">
        <v>74</v>
      </c>
    </row>
    <row r="93" spans="1:8" ht="12.75">
      <c r="A93" t="s">
        <v>149</v>
      </c>
      <c r="B93" s="17">
        <v>50</v>
      </c>
      <c r="C93" s="17">
        <v>3</v>
      </c>
      <c r="D93" s="17">
        <v>6</v>
      </c>
      <c r="E93" s="17">
        <v>0</v>
      </c>
      <c r="F93" s="17">
        <v>12.5</v>
      </c>
      <c r="G93" s="17">
        <v>23</v>
      </c>
      <c r="H93" s="24">
        <v>30</v>
      </c>
    </row>
    <row r="94" spans="1:8" ht="12.75">
      <c r="A94" t="s">
        <v>150</v>
      </c>
      <c r="B94" s="17">
        <v>88</v>
      </c>
      <c r="C94" s="17">
        <v>3</v>
      </c>
      <c r="D94" s="17">
        <v>6</v>
      </c>
      <c r="E94" s="17">
        <v>0</v>
      </c>
      <c r="F94" s="17">
        <v>12.5</v>
      </c>
      <c r="G94" s="17">
        <v>23</v>
      </c>
      <c r="H94" s="24">
        <v>30</v>
      </c>
    </row>
    <row r="95" spans="1:8" ht="12.75">
      <c r="A95" t="s">
        <v>151</v>
      </c>
      <c r="B95" s="17">
        <v>88</v>
      </c>
      <c r="C95" s="17">
        <v>3</v>
      </c>
      <c r="D95" s="17">
        <v>5.5</v>
      </c>
      <c r="E95" s="17">
        <v>0</v>
      </c>
      <c r="F95" s="17">
        <v>11.3</v>
      </c>
      <c r="G95" s="17">
        <v>24</v>
      </c>
      <c r="H95" s="24">
        <v>30</v>
      </c>
    </row>
    <row r="96" spans="1:8" ht="12.75">
      <c r="A96" t="s">
        <v>152</v>
      </c>
      <c r="B96" s="17">
        <v>88</v>
      </c>
      <c r="C96" s="17">
        <v>3</v>
      </c>
      <c r="D96" s="17">
        <v>5.5</v>
      </c>
      <c r="E96" s="17">
        <v>0</v>
      </c>
      <c r="F96" s="17">
        <v>11.3</v>
      </c>
      <c r="G96" s="17">
        <v>24</v>
      </c>
      <c r="H96" s="24">
        <v>25</v>
      </c>
    </row>
    <row r="97" spans="1:8" ht="12.75">
      <c r="A97" t="s">
        <v>259</v>
      </c>
      <c r="B97" s="17">
        <v>87.8</v>
      </c>
      <c r="C97" s="17">
        <v>1.9</v>
      </c>
      <c r="D97" s="17">
        <v>3</v>
      </c>
      <c r="E97" s="17">
        <v>0</v>
      </c>
      <c r="F97" s="17">
        <v>7.6</v>
      </c>
      <c r="G97" s="17">
        <v>8.5</v>
      </c>
      <c r="H97" s="24">
        <v>30</v>
      </c>
    </row>
    <row r="98" spans="1:8" ht="12.75">
      <c r="A98" t="s">
        <v>153</v>
      </c>
      <c r="B98" s="17">
        <v>88</v>
      </c>
      <c r="C98" s="17">
        <v>2</v>
      </c>
      <c r="D98" s="17">
        <v>1.5</v>
      </c>
      <c r="E98" s="17">
        <v>0</v>
      </c>
      <c r="F98" s="17">
        <v>12</v>
      </c>
      <c r="G98" s="17">
        <v>14</v>
      </c>
      <c r="H98" s="24">
        <v>30</v>
      </c>
    </row>
    <row r="99" spans="1:8" ht="12.75">
      <c r="A99" t="s">
        <v>154</v>
      </c>
      <c r="B99" s="17">
        <v>88</v>
      </c>
      <c r="C99" s="17">
        <v>2</v>
      </c>
      <c r="D99" s="17">
        <v>1.5</v>
      </c>
      <c r="E99" s="17">
        <v>0</v>
      </c>
      <c r="F99" s="17">
        <v>12</v>
      </c>
      <c r="G99" s="17">
        <v>14</v>
      </c>
      <c r="H99" s="24">
        <v>25</v>
      </c>
    </row>
    <row r="100" spans="1:8" ht="12.75">
      <c r="A100" t="s">
        <v>155</v>
      </c>
      <c r="B100" s="17">
        <v>88</v>
      </c>
      <c r="C100" s="17">
        <v>2</v>
      </c>
      <c r="D100" s="17">
        <v>1.5</v>
      </c>
      <c r="E100" s="17">
        <v>0</v>
      </c>
      <c r="F100" s="17">
        <v>13.5</v>
      </c>
      <c r="G100" s="17">
        <v>14</v>
      </c>
      <c r="H100" s="24">
        <v>30</v>
      </c>
    </row>
    <row r="101" spans="1:8" ht="12.75">
      <c r="A101" t="s">
        <v>156</v>
      </c>
      <c r="B101" s="17">
        <v>88</v>
      </c>
      <c r="C101" s="17">
        <v>2</v>
      </c>
      <c r="D101" s="17">
        <v>1.5</v>
      </c>
      <c r="E101" s="17">
        <v>0</v>
      </c>
      <c r="F101" s="17">
        <v>13.5</v>
      </c>
      <c r="G101" s="17">
        <v>14</v>
      </c>
      <c r="H101" s="24">
        <v>25</v>
      </c>
    </row>
    <row r="102" spans="1:8" ht="12.75">
      <c r="A102" t="s">
        <v>157</v>
      </c>
      <c r="B102" s="17">
        <v>88</v>
      </c>
      <c r="C102" s="17">
        <v>2</v>
      </c>
      <c r="D102" s="17">
        <v>2</v>
      </c>
      <c r="E102" s="17">
        <v>0</v>
      </c>
      <c r="F102" s="17">
        <v>14</v>
      </c>
      <c r="G102" s="17">
        <v>12</v>
      </c>
      <c r="H102" s="24">
        <v>30</v>
      </c>
    </row>
    <row r="103" spans="1:8" ht="12.75">
      <c r="A103" t="s">
        <v>158</v>
      </c>
      <c r="B103" s="17">
        <v>88</v>
      </c>
      <c r="C103" s="17">
        <v>2</v>
      </c>
      <c r="D103" s="17">
        <v>2</v>
      </c>
      <c r="E103" s="17">
        <v>0</v>
      </c>
      <c r="F103" s="17">
        <v>14</v>
      </c>
      <c r="G103" s="17">
        <v>12</v>
      </c>
      <c r="H103" s="24">
        <v>25</v>
      </c>
    </row>
    <row r="104" spans="2:8" ht="12.75">
      <c r="B104" s="26"/>
      <c r="C104" s="17"/>
      <c r="D104" s="26"/>
      <c r="E104" s="26"/>
      <c r="F104" s="26"/>
      <c r="G104" s="26"/>
      <c r="H104" s="11"/>
    </row>
    <row r="105" spans="2:8" ht="12.75">
      <c r="B105" s="5" t="s">
        <v>64</v>
      </c>
      <c r="C105" s="5" t="s">
        <v>34</v>
      </c>
      <c r="D105" s="5" t="s">
        <v>232</v>
      </c>
      <c r="E105" s="5" t="s">
        <v>233</v>
      </c>
      <c r="F105" s="5" t="s">
        <v>65</v>
      </c>
      <c r="G105" s="5" t="s">
        <v>66</v>
      </c>
      <c r="H105" s="5" t="s">
        <v>247</v>
      </c>
    </row>
    <row r="106" spans="1:8" ht="12.75">
      <c r="A106" s="1" t="s">
        <v>159</v>
      </c>
      <c r="B106" s="22" t="s">
        <v>4</v>
      </c>
      <c r="C106" s="22" t="s">
        <v>28</v>
      </c>
      <c r="D106" s="22" t="s">
        <v>28</v>
      </c>
      <c r="E106" s="22" t="s">
        <v>28</v>
      </c>
      <c r="F106" s="5" t="s">
        <v>28</v>
      </c>
      <c r="G106" s="5" t="s">
        <v>28</v>
      </c>
      <c r="H106" s="5" t="s">
        <v>33</v>
      </c>
    </row>
    <row r="107" spans="2:8" ht="12.75">
      <c r="B107" s="5"/>
      <c r="C107" s="5"/>
      <c r="D107" s="5"/>
      <c r="E107" s="5"/>
      <c r="F107" s="5"/>
      <c r="G107" s="5"/>
      <c r="H107" s="5"/>
    </row>
    <row r="108" spans="1:8" ht="12.75">
      <c r="A108" t="s">
        <v>160</v>
      </c>
      <c r="B108" s="17">
        <v>88</v>
      </c>
      <c r="C108" s="17">
        <v>6</v>
      </c>
      <c r="D108" s="17">
        <v>1.5</v>
      </c>
      <c r="E108" s="17">
        <v>0</v>
      </c>
      <c r="F108" s="17">
        <v>89.2</v>
      </c>
      <c r="G108" s="17">
        <v>0</v>
      </c>
      <c r="H108" s="16">
        <v>0</v>
      </c>
    </row>
    <row r="109" spans="1:8" ht="12.75">
      <c r="A109" t="s">
        <v>161</v>
      </c>
      <c r="B109" s="17">
        <v>89.2</v>
      </c>
      <c r="C109" s="17">
        <v>8.2</v>
      </c>
      <c r="D109" s="17">
        <v>3.7</v>
      </c>
      <c r="E109" s="17">
        <v>0</v>
      </c>
      <c r="F109" s="17">
        <v>42</v>
      </c>
      <c r="G109" s="17">
        <v>30</v>
      </c>
      <c r="H109" s="16">
        <v>49</v>
      </c>
    </row>
    <row r="110" spans="1:8" ht="12.75">
      <c r="A110" t="s">
        <v>162</v>
      </c>
      <c r="B110" s="17">
        <v>89.2</v>
      </c>
      <c r="C110" s="17">
        <v>8.2</v>
      </c>
      <c r="D110" s="17">
        <v>3.7</v>
      </c>
      <c r="E110" s="17">
        <v>0</v>
      </c>
      <c r="F110" s="17">
        <v>40.7</v>
      </c>
      <c r="G110" s="17">
        <v>28</v>
      </c>
      <c r="H110" s="16">
        <v>49</v>
      </c>
    </row>
    <row r="111" spans="1:8" ht="12.75">
      <c r="A111" t="s">
        <v>163</v>
      </c>
      <c r="B111" s="17">
        <v>91.5</v>
      </c>
      <c r="C111" s="17">
        <v>7</v>
      </c>
      <c r="D111" s="17">
        <v>4</v>
      </c>
      <c r="E111" s="17">
        <v>0</v>
      </c>
      <c r="F111" s="17">
        <v>22</v>
      </c>
      <c r="G111" s="17">
        <v>36</v>
      </c>
      <c r="H111" s="16">
        <v>75</v>
      </c>
    </row>
    <row r="112" spans="1:8" ht="12.75">
      <c r="A112" t="s">
        <v>120</v>
      </c>
      <c r="B112" s="17">
        <v>18</v>
      </c>
      <c r="C112" s="17">
        <v>7</v>
      </c>
      <c r="D112" s="17">
        <v>4</v>
      </c>
      <c r="E112" s="17">
        <v>0</v>
      </c>
      <c r="F112" s="17">
        <v>22</v>
      </c>
      <c r="G112" s="17">
        <v>36</v>
      </c>
      <c r="H112" s="16">
        <v>80</v>
      </c>
    </row>
    <row r="113" spans="1:8" ht="12.75">
      <c r="A113" t="s">
        <v>164</v>
      </c>
      <c r="B113" s="17">
        <v>88</v>
      </c>
      <c r="C113" s="17">
        <v>3</v>
      </c>
      <c r="D113" s="17">
        <v>2.5</v>
      </c>
      <c r="E113" s="17">
        <v>0</v>
      </c>
      <c r="F113" s="17">
        <v>65.9</v>
      </c>
      <c r="G113" s="17">
        <v>5</v>
      </c>
      <c r="H113" s="16">
        <v>75</v>
      </c>
    </row>
    <row r="114" spans="1:8" ht="12.75">
      <c r="A114" t="s">
        <v>165</v>
      </c>
      <c r="B114" s="17">
        <v>89</v>
      </c>
      <c r="C114" s="17">
        <v>4</v>
      </c>
      <c r="D114" s="17">
        <v>4</v>
      </c>
      <c r="E114" s="17">
        <v>0</v>
      </c>
      <c r="F114" s="17">
        <v>23</v>
      </c>
      <c r="G114" s="17">
        <v>42</v>
      </c>
      <c r="H114" s="16">
        <v>74</v>
      </c>
    </row>
    <row r="115" spans="1:8" ht="12.75">
      <c r="A115" t="s">
        <v>166</v>
      </c>
      <c r="B115" s="17">
        <v>89</v>
      </c>
      <c r="C115" s="17">
        <v>6</v>
      </c>
      <c r="D115" s="17">
        <v>1.5</v>
      </c>
      <c r="E115" s="17">
        <v>0</v>
      </c>
      <c r="F115" s="17">
        <v>44.8</v>
      </c>
      <c r="G115" s="17">
        <v>30</v>
      </c>
      <c r="H115" s="16">
        <v>75</v>
      </c>
    </row>
    <row r="116" spans="1:8" ht="12.75">
      <c r="A116" t="s">
        <v>167</v>
      </c>
      <c r="B116" s="17">
        <v>88</v>
      </c>
      <c r="C116" s="17">
        <v>4</v>
      </c>
      <c r="D116" s="17">
        <v>3</v>
      </c>
      <c r="E116" s="17">
        <v>0</v>
      </c>
      <c r="F116" s="17">
        <v>88</v>
      </c>
      <c r="G116" s="17">
        <v>0</v>
      </c>
      <c r="H116" s="16">
        <v>0</v>
      </c>
    </row>
    <row r="117" spans="1:8" ht="12.75">
      <c r="A117" t="s">
        <v>168</v>
      </c>
      <c r="B117" s="17">
        <v>88</v>
      </c>
      <c r="C117" s="17">
        <v>18</v>
      </c>
      <c r="D117" s="17">
        <v>6</v>
      </c>
      <c r="E117" s="17">
        <v>0</v>
      </c>
      <c r="F117" s="17">
        <v>74</v>
      </c>
      <c r="G117" s="17">
        <v>0</v>
      </c>
      <c r="H117" s="16">
        <v>0</v>
      </c>
    </row>
    <row r="118" spans="1:8" ht="12.75">
      <c r="A118" t="s">
        <v>169</v>
      </c>
      <c r="B118" s="17">
        <v>88</v>
      </c>
      <c r="C118" s="17">
        <v>18</v>
      </c>
      <c r="D118" s="17">
        <v>6</v>
      </c>
      <c r="E118" s="17">
        <v>0</v>
      </c>
      <c r="F118" s="17">
        <v>74</v>
      </c>
      <c r="G118" s="17">
        <v>0</v>
      </c>
      <c r="H118" s="16">
        <v>0</v>
      </c>
    </row>
    <row r="119" spans="1:8" ht="12.75">
      <c r="A119" t="s">
        <v>170</v>
      </c>
      <c r="B119" s="17">
        <v>88</v>
      </c>
      <c r="C119" s="17">
        <v>18</v>
      </c>
      <c r="D119" s="17">
        <v>6</v>
      </c>
      <c r="E119" s="17">
        <v>0</v>
      </c>
      <c r="F119" s="17">
        <v>74</v>
      </c>
      <c r="G119" s="17">
        <v>0</v>
      </c>
      <c r="H119" s="16">
        <v>0</v>
      </c>
    </row>
    <row r="120" spans="1:8" ht="12.75">
      <c r="A120" t="s">
        <v>171</v>
      </c>
      <c r="B120" s="17">
        <v>88</v>
      </c>
      <c r="C120" s="17">
        <v>6</v>
      </c>
      <c r="D120" s="17">
        <v>6.5</v>
      </c>
      <c r="E120" s="17">
        <v>0</v>
      </c>
      <c r="F120" s="17">
        <v>30</v>
      </c>
      <c r="G120" s="17">
        <v>26</v>
      </c>
      <c r="H120" s="16">
        <v>45</v>
      </c>
    </row>
    <row r="121" spans="1:8" ht="12.75">
      <c r="A121" t="s">
        <v>172</v>
      </c>
      <c r="B121" s="17">
        <v>88</v>
      </c>
      <c r="C121" s="17">
        <v>6</v>
      </c>
      <c r="D121" s="17">
        <v>1.5</v>
      </c>
      <c r="E121" s="17">
        <v>0</v>
      </c>
      <c r="F121" s="17">
        <v>32</v>
      </c>
      <c r="G121" s="17">
        <v>25</v>
      </c>
      <c r="H121" s="16">
        <v>45</v>
      </c>
    </row>
    <row r="122" spans="1:8" ht="12.75">
      <c r="A122" t="s">
        <v>173</v>
      </c>
      <c r="B122" s="17">
        <v>92</v>
      </c>
      <c r="C122" s="17">
        <v>5</v>
      </c>
      <c r="D122" s="17">
        <v>11</v>
      </c>
      <c r="E122" s="17">
        <v>0</v>
      </c>
      <c r="F122" s="17">
        <v>17.2</v>
      </c>
      <c r="G122" s="17">
        <v>64</v>
      </c>
      <c r="H122" s="16">
        <v>65</v>
      </c>
    </row>
    <row r="123" spans="1:8" ht="12.75">
      <c r="A123" t="s">
        <v>174</v>
      </c>
      <c r="B123" s="17">
        <v>90</v>
      </c>
      <c r="C123" s="17">
        <v>5</v>
      </c>
      <c r="D123" s="17">
        <v>7.3</v>
      </c>
      <c r="E123" s="17">
        <v>0</v>
      </c>
      <c r="F123" s="17">
        <v>48</v>
      </c>
      <c r="G123" s="17">
        <v>17.2</v>
      </c>
      <c r="H123" s="24">
        <v>70</v>
      </c>
    </row>
    <row r="124" spans="1:8" ht="12.75">
      <c r="A124" t="s">
        <v>175</v>
      </c>
      <c r="B124" s="17">
        <v>88</v>
      </c>
      <c r="C124" s="17">
        <v>3</v>
      </c>
      <c r="D124" s="17">
        <v>0.5</v>
      </c>
      <c r="E124" s="17">
        <v>0</v>
      </c>
      <c r="F124" s="17">
        <v>10.5</v>
      </c>
      <c r="G124" s="17">
        <v>18</v>
      </c>
      <c r="H124" s="16">
        <v>60</v>
      </c>
    </row>
    <row r="125" spans="1:8" ht="12.75">
      <c r="A125" t="s">
        <v>176</v>
      </c>
      <c r="B125" s="17">
        <v>91</v>
      </c>
      <c r="C125" s="17">
        <v>6</v>
      </c>
      <c r="D125" s="17">
        <v>1.5</v>
      </c>
      <c r="E125" s="17">
        <v>0</v>
      </c>
      <c r="F125" s="17">
        <v>23.5</v>
      </c>
      <c r="G125" s="17">
        <v>55</v>
      </c>
      <c r="H125" s="16">
        <v>55</v>
      </c>
    </row>
    <row r="126" spans="1:8" ht="12.75">
      <c r="A126" t="s">
        <v>177</v>
      </c>
      <c r="B126" s="17">
        <v>91</v>
      </c>
      <c r="C126" s="17">
        <v>6</v>
      </c>
      <c r="D126" s="17">
        <v>1.5</v>
      </c>
      <c r="E126" s="17">
        <v>0</v>
      </c>
      <c r="F126" s="17">
        <v>46.5</v>
      </c>
      <c r="G126" s="17">
        <v>8</v>
      </c>
      <c r="H126" s="16">
        <v>55</v>
      </c>
    </row>
    <row r="127" spans="1:8" ht="12.75">
      <c r="A127" t="s">
        <v>178</v>
      </c>
      <c r="B127" s="17">
        <v>90</v>
      </c>
      <c r="C127" s="17">
        <v>5</v>
      </c>
      <c r="D127" s="17">
        <v>1.5</v>
      </c>
      <c r="E127" s="17">
        <v>0</v>
      </c>
      <c r="F127" s="17">
        <v>48.9</v>
      </c>
      <c r="G127" s="17">
        <v>6</v>
      </c>
      <c r="H127" s="16">
        <v>30</v>
      </c>
    </row>
    <row r="128" spans="1:8" ht="12.75">
      <c r="A128" t="s">
        <v>179</v>
      </c>
      <c r="B128" s="17">
        <v>90</v>
      </c>
      <c r="C128" s="17">
        <v>5</v>
      </c>
      <c r="D128" s="17">
        <v>5</v>
      </c>
      <c r="E128" s="17">
        <v>0</v>
      </c>
      <c r="F128" s="17">
        <v>54</v>
      </c>
      <c r="G128" s="17">
        <v>6</v>
      </c>
      <c r="H128" s="16">
        <v>30</v>
      </c>
    </row>
    <row r="129" spans="1:8" ht="12.75">
      <c r="A129" t="s">
        <v>180</v>
      </c>
      <c r="B129" s="17">
        <v>91</v>
      </c>
      <c r="C129" s="17">
        <v>8</v>
      </c>
      <c r="D129" s="17">
        <v>1.7</v>
      </c>
      <c r="E129" s="17">
        <v>0</v>
      </c>
      <c r="F129" s="17">
        <v>53</v>
      </c>
      <c r="G129" s="17">
        <v>11</v>
      </c>
      <c r="H129" s="16">
        <v>87</v>
      </c>
    </row>
    <row r="130" spans="1:8" ht="12.75">
      <c r="A130" t="s">
        <v>181</v>
      </c>
      <c r="B130" s="17">
        <v>90</v>
      </c>
      <c r="C130" s="17">
        <v>5</v>
      </c>
      <c r="D130" s="17">
        <v>1.5</v>
      </c>
      <c r="E130" s="17">
        <v>0</v>
      </c>
      <c r="F130" s="17">
        <v>50</v>
      </c>
      <c r="G130" s="17">
        <v>8</v>
      </c>
      <c r="H130" s="16">
        <v>30</v>
      </c>
    </row>
    <row r="131" spans="1:8" ht="12.75">
      <c r="A131" t="s">
        <v>182</v>
      </c>
      <c r="B131" s="17">
        <v>88</v>
      </c>
      <c r="C131" s="17">
        <v>6</v>
      </c>
      <c r="D131" s="17">
        <v>1.5</v>
      </c>
      <c r="E131" s="17">
        <v>0</v>
      </c>
      <c r="F131" s="17">
        <v>32.9</v>
      </c>
      <c r="G131" s="17">
        <v>40</v>
      </c>
      <c r="H131" s="16">
        <v>45</v>
      </c>
    </row>
    <row r="132" spans="2:8" ht="12.75">
      <c r="B132" s="26"/>
      <c r="C132" s="17"/>
      <c r="D132" s="26"/>
      <c r="E132" s="26"/>
      <c r="F132" s="10"/>
      <c r="G132" s="10"/>
      <c r="H132" s="1"/>
    </row>
    <row r="133" spans="2:8" ht="12.75">
      <c r="B133" s="5" t="s">
        <v>64</v>
      </c>
      <c r="C133" s="5" t="s">
        <v>34</v>
      </c>
      <c r="D133" s="5" t="s">
        <v>232</v>
      </c>
      <c r="E133" s="5" t="s">
        <v>233</v>
      </c>
      <c r="F133" s="5" t="s">
        <v>65</v>
      </c>
      <c r="G133" s="5" t="s">
        <v>66</v>
      </c>
      <c r="H133" s="5" t="s">
        <v>247</v>
      </c>
    </row>
    <row r="134" spans="1:8" ht="12.75">
      <c r="A134" s="1" t="s">
        <v>183</v>
      </c>
      <c r="B134" s="22" t="s">
        <v>4</v>
      </c>
      <c r="C134" s="22" t="s">
        <v>28</v>
      </c>
      <c r="D134" s="22" t="s">
        <v>28</v>
      </c>
      <c r="E134" s="22" t="s">
        <v>28</v>
      </c>
      <c r="F134" s="5" t="s">
        <v>28</v>
      </c>
      <c r="G134" s="5" t="s">
        <v>28</v>
      </c>
      <c r="H134" s="5" t="s">
        <v>33</v>
      </c>
    </row>
    <row r="135" spans="2:8" ht="12.75">
      <c r="B135" s="5"/>
      <c r="C135" s="5"/>
      <c r="D135" s="5"/>
      <c r="E135" s="5"/>
      <c r="F135" s="5"/>
      <c r="G135" s="5"/>
      <c r="H135" s="5"/>
    </row>
    <row r="136" spans="1:8" ht="12.75">
      <c r="A136" t="s">
        <v>184</v>
      </c>
      <c r="B136" s="17">
        <v>92.7</v>
      </c>
      <c r="C136" s="17">
        <v>4.2</v>
      </c>
      <c r="D136" s="17">
        <v>17.175</v>
      </c>
      <c r="E136" s="17">
        <v>5.725</v>
      </c>
      <c r="F136" s="17">
        <v>24.3</v>
      </c>
      <c r="G136" s="17">
        <v>46</v>
      </c>
      <c r="H136" s="16">
        <v>41</v>
      </c>
    </row>
    <row r="137" spans="1:8" ht="12.75">
      <c r="A137" t="s">
        <v>185</v>
      </c>
      <c r="B137" s="17">
        <v>93.3</v>
      </c>
      <c r="C137" s="17">
        <v>4.8</v>
      </c>
      <c r="D137" s="17">
        <v>20.1</v>
      </c>
      <c r="E137" s="17">
        <v>6.7</v>
      </c>
      <c r="F137" s="17">
        <v>28.8</v>
      </c>
      <c r="G137" s="17">
        <v>44.6</v>
      </c>
      <c r="H137" s="16">
        <v>53</v>
      </c>
    </row>
    <row r="138" spans="1:8" ht="12.75">
      <c r="A138" t="s">
        <v>186</v>
      </c>
      <c r="B138" s="17">
        <v>88</v>
      </c>
      <c r="C138" s="17">
        <v>3</v>
      </c>
      <c r="D138" s="17">
        <v>12</v>
      </c>
      <c r="E138" s="17">
        <v>4</v>
      </c>
      <c r="F138" s="17">
        <v>20</v>
      </c>
      <c r="G138" s="17">
        <v>28</v>
      </c>
      <c r="H138" s="16">
        <v>25</v>
      </c>
    </row>
    <row r="139" spans="1:8" ht="12.75">
      <c r="A139" t="s">
        <v>187</v>
      </c>
      <c r="B139" s="17">
        <v>88</v>
      </c>
      <c r="C139" s="17">
        <v>3</v>
      </c>
      <c r="D139" s="17">
        <v>8</v>
      </c>
      <c r="E139" s="17">
        <v>2</v>
      </c>
      <c r="F139" s="17">
        <v>23</v>
      </c>
      <c r="G139" s="17">
        <v>25</v>
      </c>
      <c r="H139" s="16">
        <v>50</v>
      </c>
    </row>
    <row r="140" spans="1:8" ht="12.75">
      <c r="A140" t="s">
        <v>188</v>
      </c>
      <c r="B140" s="17">
        <v>88</v>
      </c>
      <c r="C140" s="17">
        <v>5</v>
      </c>
      <c r="D140" s="17">
        <v>8</v>
      </c>
      <c r="E140" s="17">
        <v>0</v>
      </c>
      <c r="F140" s="17">
        <v>30</v>
      </c>
      <c r="G140" s="17">
        <v>20</v>
      </c>
      <c r="H140" s="16">
        <v>40</v>
      </c>
    </row>
    <row r="141" spans="1:8" ht="12.75">
      <c r="A141" t="s">
        <v>189</v>
      </c>
      <c r="B141" s="17">
        <v>94</v>
      </c>
      <c r="C141" s="17">
        <v>5</v>
      </c>
      <c r="D141" s="17">
        <v>8</v>
      </c>
      <c r="E141" s="17">
        <v>0</v>
      </c>
      <c r="F141" s="17">
        <v>30</v>
      </c>
      <c r="G141" s="17">
        <v>22</v>
      </c>
      <c r="H141" s="16">
        <v>40</v>
      </c>
    </row>
    <row r="142" spans="1:8" ht="12.75">
      <c r="A142" t="s">
        <v>190</v>
      </c>
      <c r="B142" s="17">
        <v>88</v>
      </c>
      <c r="C142" s="17">
        <v>3</v>
      </c>
      <c r="D142" s="17">
        <v>1.5</v>
      </c>
      <c r="E142" s="17">
        <v>0</v>
      </c>
      <c r="F142" s="17">
        <v>21.3</v>
      </c>
      <c r="G142" s="17">
        <v>18</v>
      </c>
      <c r="H142" s="16">
        <v>75</v>
      </c>
    </row>
    <row r="143" spans="1:8" ht="12.75">
      <c r="A143" t="s">
        <v>191</v>
      </c>
      <c r="B143" s="17">
        <v>88</v>
      </c>
      <c r="C143" s="17">
        <v>5</v>
      </c>
      <c r="D143" s="17">
        <v>14.4</v>
      </c>
      <c r="E143" s="17">
        <v>3.6</v>
      </c>
      <c r="F143" s="17">
        <v>38.1</v>
      </c>
      <c r="G143" s="17">
        <v>10</v>
      </c>
      <c r="H143" s="16">
        <v>30</v>
      </c>
    </row>
    <row r="144" spans="1:8" ht="12.75">
      <c r="A144" t="s">
        <v>192</v>
      </c>
      <c r="B144" s="17">
        <v>92</v>
      </c>
      <c r="C144" s="17">
        <v>5</v>
      </c>
      <c r="D144" s="17">
        <v>9</v>
      </c>
      <c r="E144" s="17">
        <v>9</v>
      </c>
      <c r="F144" s="17">
        <v>38.1</v>
      </c>
      <c r="G144" s="17">
        <v>12</v>
      </c>
      <c r="H144" s="16">
        <v>30</v>
      </c>
    </row>
    <row r="145" spans="1:8" ht="12.75">
      <c r="A145" t="s">
        <v>193</v>
      </c>
      <c r="B145" s="17">
        <v>88</v>
      </c>
      <c r="C145" s="17">
        <v>5</v>
      </c>
      <c r="D145" s="17">
        <v>18</v>
      </c>
      <c r="E145" s="17">
        <v>0</v>
      </c>
      <c r="F145" s="17">
        <v>36</v>
      </c>
      <c r="G145" s="17">
        <v>8</v>
      </c>
      <c r="H145" s="16">
        <v>30</v>
      </c>
    </row>
    <row r="146" spans="1:8" ht="12.75">
      <c r="A146" t="s">
        <v>194</v>
      </c>
      <c r="B146" s="17">
        <v>94</v>
      </c>
      <c r="C146" s="17">
        <v>5</v>
      </c>
      <c r="D146" s="17">
        <v>9</v>
      </c>
      <c r="E146" s="17">
        <v>9</v>
      </c>
      <c r="F146" s="17">
        <v>42.8</v>
      </c>
      <c r="G146" s="17">
        <v>8</v>
      </c>
      <c r="H146" s="16">
        <v>30</v>
      </c>
    </row>
    <row r="147" spans="1:8" ht="12.75">
      <c r="A147" t="s">
        <v>195</v>
      </c>
      <c r="B147" s="17">
        <v>94</v>
      </c>
      <c r="C147" s="17">
        <v>5</v>
      </c>
      <c r="D147" s="17">
        <v>8.1</v>
      </c>
      <c r="E147" s="17">
        <v>9.9</v>
      </c>
      <c r="F147" s="17">
        <v>42.8</v>
      </c>
      <c r="G147" s="17">
        <v>8</v>
      </c>
      <c r="H147" s="16">
        <v>30</v>
      </c>
    </row>
    <row r="148" spans="1:8" ht="12.75">
      <c r="A148" t="s">
        <v>196</v>
      </c>
      <c r="B148" s="17">
        <v>92</v>
      </c>
      <c r="C148" s="17">
        <v>5</v>
      </c>
      <c r="D148" s="17">
        <v>31.5</v>
      </c>
      <c r="E148" s="17">
        <v>10.5</v>
      </c>
      <c r="F148" s="17">
        <v>19</v>
      </c>
      <c r="G148" s="17">
        <v>24</v>
      </c>
      <c r="H148" s="16">
        <v>30</v>
      </c>
    </row>
    <row r="149" spans="2:8" ht="12.75">
      <c r="B149" s="26"/>
      <c r="C149" s="17"/>
      <c r="D149" s="26"/>
      <c r="E149" s="26"/>
      <c r="F149" s="10"/>
      <c r="G149" s="10"/>
      <c r="H149" s="1"/>
    </row>
    <row r="150" spans="2:8" ht="12.75">
      <c r="B150" s="5" t="s">
        <v>64</v>
      </c>
      <c r="C150" s="5" t="s">
        <v>34</v>
      </c>
      <c r="D150" s="5" t="s">
        <v>232</v>
      </c>
      <c r="E150" s="5" t="s">
        <v>233</v>
      </c>
      <c r="F150" s="5" t="s">
        <v>65</v>
      </c>
      <c r="G150" s="5" t="s">
        <v>66</v>
      </c>
      <c r="H150" s="5" t="s">
        <v>247</v>
      </c>
    </row>
    <row r="151" spans="1:8" ht="12.75">
      <c r="A151" s="1" t="s">
        <v>197</v>
      </c>
      <c r="B151" s="22" t="s">
        <v>4</v>
      </c>
      <c r="C151" s="22" t="s">
        <v>28</v>
      </c>
      <c r="D151" s="22" t="s">
        <v>28</v>
      </c>
      <c r="E151" s="22" t="s">
        <v>28</v>
      </c>
      <c r="F151" s="5" t="s">
        <v>28</v>
      </c>
      <c r="G151" s="5" t="s">
        <v>28</v>
      </c>
      <c r="H151" s="5" t="s">
        <v>33</v>
      </c>
    </row>
    <row r="152" spans="2:8" ht="12.75">
      <c r="B152" s="5"/>
      <c r="C152" s="5"/>
      <c r="D152" s="5"/>
      <c r="E152" s="5"/>
      <c r="F152" s="5"/>
      <c r="G152" s="5"/>
      <c r="H152" s="5"/>
    </row>
    <row r="153" spans="1:8" ht="12.75">
      <c r="A153" t="s">
        <v>198</v>
      </c>
      <c r="B153" s="17">
        <v>85</v>
      </c>
      <c r="C153" s="17">
        <v>10</v>
      </c>
      <c r="D153" s="17">
        <v>3.7</v>
      </c>
      <c r="E153" s="17">
        <v>0</v>
      </c>
      <c r="F153" s="17">
        <v>50</v>
      </c>
      <c r="G153" s="17">
        <v>30</v>
      </c>
      <c r="H153" s="16">
        <v>40</v>
      </c>
    </row>
    <row r="154" spans="1:8" ht="12.75">
      <c r="A154" t="s">
        <v>199</v>
      </c>
      <c r="B154" s="17">
        <v>96</v>
      </c>
      <c r="C154" s="17">
        <v>2</v>
      </c>
      <c r="D154" s="17">
        <v>1</v>
      </c>
      <c r="E154" s="17">
        <v>0</v>
      </c>
      <c r="F154" s="17">
        <v>92.7</v>
      </c>
      <c r="G154" s="17">
        <v>0</v>
      </c>
      <c r="H154" s="16">
        <v>0</v>
      </c>
    </row>
    <row r="155" spans="1:8" ht="12.75">
      <c r="A155" t="s">
        <v>200</v>
      </c>
      <c r="B155" s="17">
        <v>98</v>
      </c>
      <c r="C155" s="17">
        <v>0</v>
      </c>
      <c r="D155" s="17">
        <v>99</v>
      </c>
      <c r="E155" s="17">
        <v>0</v>
      </c>
      <c r="F155" s="17">
        <v>0</v>
      </c>
      <c r="G155" s="17">
        <v>0</v>
      </c>
      <c r="H155" s="16">
        <v>0</v>
      </c>
    </row>
    <row r="156" spans="1:8" ht="12.75">
      <c r="A156" t="s">
        <v>201</v>
      </c>
      <c r="B156" s="17">
        <v>98</v>
      </c>
      <c r="C156" s="17">
        <v>0</v>
      </c>
      <c r="D156" s="17">
        <v>99</v>
      </c>
      <c r="E156" s="17">
        <v>0</v>
      </c>
      <c r="F156" s="17">
        <v>0</v>
      </c>
      <c r="G156" s="17">
        <v>0</v>
      </c>
      <c r="H156" s="16">
        <v>0</v>
      </c>
    </row>
    <row r="157" spans="1:8" ht="12.75">
      <c r="A157" t="s">
        <v>202</v>
      </c>
      <c r="B157" s="17">
        <v>98</v>
      </c>
      <c r="C157" s="17">
        <v>0</v>
      </c>
      <c r="D157" s="17">
        <v>4</v>
      </c>
      <c r="E157" s="17">
        <v>76</v>
      </c>
      <c r="F157" s="17">
        <v>0</v>
      </c>
      <c r="G157" s="17">
        <v>0</v>
      </c>
      <c r="H157" s="16">
        <v>0</v>
      </c>
    </row>
    <row r="158" spans="1:8" ht="12.75">
      <c r="A158" t="s">
        <v>203</v>
      </c>
      <c r="B158" s="17">
        <v>72</v>
      </c>
      <c r="C158" s="17">
        <v>8</v>
      </c>
      <c r="D158" s="17">
        <v>20</v>
      </c>
      <c r="E158" s="17">
        <v>0</v>
      </c>
      <c r="F158" s="17">
        <v>7.84</v>
      </c>
      <c r="G158" s="17">
        <v>0</v>
      </c>
      <c r="H158" s="16">
        <v>0</v>
      </c>
    </row>
    <row r="159" spans="1:8" ht="12.75">
      <c r="A159" s="25" t="s">
        <v>204</v>
      </c>
      <c r="B159" s="17">
        <v>72</v>
      </c>
      <c r="C159" s="17">
        <v>8</v>
      </c>
      <c r="D159" s="17">
        <v>20</v>
      </c>
      <c r="E159" s="17">
        <v>0</v>
      </c>
      <c r="F159" s="17">
        <v>7.84</v>
      </c>
      <c r="G159" s="17">
        <v>0</v>
      </c>
      <c r="H159" s="16">
        <v>0</v>
      </c>
    </row>
    <row r="160" spans="1:8" ht="12.75">
      <c r="A160" t="s">
        <v>205</v>
      </c>
      <c r="B160" s="17">
        <v>95</v>
      </c>
      <c r="C160" s="17">
        <v>5</v>
      </c>
      <c r="D160" s="17">
        <v>0</v>
      </c>
      <c r="E160" s="17">
        <v>0</v>
      </c>
      <c r="F160" s="17">
        <v>90</v>
      </c>
      <c r="G160" s="17">
        <v>0</v>
      </c>
      <c r="H160" s="16">
        <v>0</v>
      </c>
    </row>
    <row r="161" spans="1:8" ht="12.75">
      <c r="A161" t="s">
        <v>206</v>
      </c>
      <c r="B161" s="17">
        <v>65</v>
      </c>
      <c r="C161" s="17">
        <v>8</v>
      </c>
      <c r="D161" s="17">
        <v>0.5</v>
      </c>
      <c r="E161" s="17">
        <v>0</v>
      </c>
      <c r="F161" s="17">
        <v>9.8</v>
      </c>
      <c r="G161" s="17">
        <v>0</v>
      </c>
      <c r="H161" s="16">
        <v>0</v>
      </c>
    </row>
    <row r="162" spans="1:8" ht="12.75">
      <c r="A162" t="s">
        <v>207</v>
      </c>
      <c r="B162" s="17">
        <v>25</v>
      </c>
      <c r="C162" s="17">
        <v>5</v>
      </c>
      <c r="D162" s="17">
        <v>0.5</v>
      </c>
      <c r="E162" s="17">
        <v>0</v>
      </c>
      <c r="F162" s="17">
        <v>9.5</v>
      </c>
      <c r="G162" s="17">
        <v>10</v>
      </c>
      <c r="H162" s="16">
        <v>40</v>
      </c>
    </row>
    <row r="163" spans="1:8" ht="12.75">
      <c r="A163" t="s">
        <v>208</v>
      </c>
      <c r="B163" s="17">
        <v>85</v>
      </c>
      <c r="C163" s="17">
        <v>20</v>
      </c>
      <c r="D163" s="17">
        <v>3.4</v>
      </c>
      <c r="E163" s="17">
        <v>0</v>
      </c>
      <c r="F163" s="17">
        <v>20</v>
      </c>
      <c r="G163" s="17">
        <v>35</v>
      </c>
      <c r="H163" s="16">
        <v>30</v>
      </c>
    </row>
    <row r="164" spans="1:8" ht="12.75">
      <c r="A164" t="s">
        <v>209</v>
      </c>
      <c r="B164" s="17">
        <v>99</v>
      </c>
      <c r="C164" s="17">
        <v>100</v>
      </c>
      <c r="D164" s="17">
        <v>0</v>
      </c>
      <c r="E164" s="17">
        <v>0</v>
      </c>
      <c r="F164" s="17">
        <v>281</v>
      </c>
      <c r="G164" s="17">
        <v>0</v>
      </c>
      <c r="H164" s="16">
        <v>0</v>
      </c>
    </row>
    <row r="165" spans="1:8" ht="12.75">
      <c r="A165" t="s">
        <v>210</v>
      </c>
      <c r="B165" s="17">
        <v>0.2</v>
      </c>
      <c r="C165" s="17">
        <v>99</v>
      </c>
      <c r="D165" s="17">
        <v>0</v>
      </c>
      <c r="E165" s="17">
        <v>0</v>
      </c>
      <c r="F165" s="17">
        <v>0</v>
      </c>
      <c r="G165" s="17">
        <v>0</v>
      </c>
      <c r="H165" s="16">
        <v>0</v>
      </c>
    </row>
    <row r="166" spans="1:8" ht="12.75">
      <c r="A166" t="s">
        <v>211</v>
      </c>
      <c r="B166" s="17">
        <v>96</v>
      </c>
      <c r="C166" s="17">
        <v>10</v>
      </c>
      <c r="D166" s="17">
        <v>0.5</v>
      </c>
      <c r="E166" s="17">
        <v>0</v>
      </c>
      <c r="F166" s="17">
        <v>18</v>
      </c>
      <c r="G166" s="17">
        <v>0</v>
      </c>
      <c r="H166" s="16">
        <v>0</v>
      </c>
    </row>
    <row r="167" spans="1:8" ht="12.75">
      <c r="A167" t="s">
        <v>212</v>
      </c>
      <c r="B167" s="17">
        <v>22</v>
      </c>
      <c r="C167" s="17">
        <v>15</v>
      </c>
      <c r="D167" s="17">
        <v>3</v>
      </c>
      <c r="E167" s="17">
        <v>0</v>
      </c>
      <c r="F167" s="17">
        <v>13.1</v>
      </c>
      <c r="G167" s="17">
        <v>6</v>
      </c>
      <c r="H167" s="16">
        <v>40</v>
      </c>
    </row>
    <row r="168" spans="1:8" ht="12.75">
      <c r="A168" t="s">
        <v>213</v>
      </c>
      <c r="B168" s="17">
        <v>92</v>
      </c>
      <c r="C168" s="17">
        <v>10</v>
      </c>
      <c r="D168" s="17">
        <v>0</v>
      </c>
      <c r="E168" s="17">
        <v>0</v>
      </c>
      <c r="F168" s="17">
        <v>0</v>
      </c>
      <c r="G168" s="17">
        <v>0</v>
      </c>
      <c r="H168" s="16">
        <v>0</v>
      </c>
    </row>
    <row r="169" spans="2:8" ht="12.75">
      <c r="B169" s="26"/>
      <c r="C169" s="17"/>
      <c r="D169" s="26"/>
      <c r="E169" s="26"/>
      <c r="F169" s="10"/>
      <c r="G169" s="10"/>
      <c r="H169" s="1"/>
    </row>
    <row r="170" spans="2:8" ht="12.75">
      <c r="B170" s="5" t="s">
        <v>64</v>
      </c>
      <c r="C170" s="5" t="s">
        <v>34</v>
      </c>
      <c r="D170" s="5" t="s">
        <v>232</v>
      </c>
      <c r="E170" s="5" t="s">
        <v>233</v>
      </c>
      <c r="F170" s="5" t="s">
        <v>65</v>
      </c>
      <c r="G170" s="5" t="s">
        <v>66</v>
      </c>
      <c r="H170" s="5" t="s">
        <v>247</v>
      </c>
    </row>
    <row r="171" spans="1:8" ht="12.75">
      <c r="A171" s="1" t="s">
        <v>214</v>
      </c>
      <c r="B171" s="22" t="s">
        <v>4</v>
      </c>
      <c r="C171" s="22" t="s">
        <v>28</v>
      </c>
      <c r="D171" s="22" t="s">
        <v>28</v>
      </c>
      <c r="E171" s="22" t="s">
        <v>28</v>
      </c>
      <c r="F171" s="5" t="s">
        <v>28</v>
      </c>
      <c r="G171" s="5" t="s">
        <v>28</v>
      </c>
      <c r="H171" s="5" t="s">
        <v>33</v>
      </c>
    </row>
    <row r="172" spans="2:8" ht="12.75">
      <c r="B172" s="5"/>
      <c r="C172" s="5"/>
      <c r="D172" s="5"/>
      <c r="E172" s="5"/>
      <c r="F172" s="5"/>
      <c r="G172" s="5"/>
      <c r="H172" s="5"/>
    </row>
    <row r="173" spans="1:8" ht="12.75">
      <c r="A173" t="s">
        <v>215</v>
      </c>
      <c r="B173" s="17">
        <v>99</v>
      </c>
      <c r="C173" s="17">
        <v>100</v>
      </c>
      <c r="D173" s="17">
        <v>0</v>
      </c>
      <c r="E173" s="17">
        <v>0</v>
      </c>
      <c r="F173" s="17">
        <v>0</v>
      </c>
      <c r="G173" s="17">
        <v>0</v>
      </c>
      <c r="H173" s="16">
        <v>0</v>
      </c>
    </row>
    <row r="174" spans="1:8" ht="12.75">
      <c r="A174" t="s">
        <v>216</v>
      </c>
      <c r="B174" s="17">
        <v>99</v>
      </c>
      <c r="C174" s="17">
        <v>100</v>
      </c>
      <c r="D174" s="17">
        <v>0</v>
      </c>
      <c r="E174" s="17">
        <v>0</v>
      </c>
      <c r="F174" s="17">
        <v>0</v>
      </c>
      <c r="G174" s="17">
        <v>0</v>
      </c>
      <c r="H174" s="16">
        <v>0</v>
      </c>
    </row>
    <row r="175" spans="1:8" ht="12.75">
      <c r="A175" t="s">
        <v>217</v>
      </c>
      <c r="B175" s="17">
        <v>99</v>
      </c>
      <c r="C175" s="17">
        <v>100</v>
      </c>
      <c r="D175" s="17">
        <v>0</v>
      </c>
      <c r="E175" s="17">
        <v>0</v>
      </c>
      <c r="F175" s="17">
        <v>0</v>
      </c>
      <c r="G175" s="17">
        <v>0</v>
      </c>
      <c r="H175" s="16">
        <v>0</v>
      </c>
    </row>
    <row r="176" spans="1:8" ht="12.75">
      <c r="A176" t="s">
        <v>218</v>
      </c>
      <c r="B176" s="17">
        <v>99</v>
      </c>
      <c r="C176" s="17">
        <v>100</v>
      </c>
      <c r="D176" s="17">
        <v>0</v>
      </c>
      <c r="E176" s="17">
        <v>0</v>
      </c>
      <c r="F176" s="17">
        <v>0</v>
      </c>
      <c r="G176" s="17">
        <v>0</v>
      </c>
      <c r="H176" s="16">
        <v>0</v>
      </c>
    </row>
    <row r="177" spans="1:8" ht="12.75">
      <c r="A177" t="s">
        <v>219</v>
      </c>
      <c r="B177" s="17">
        <v>99</v>
      </c>
      <c r="C177" s="17">
        <v>100</v>
      </c>
      <c r="D177" s="17">
        <v>0</v>
      </c>
      <c r="E177" s="17">
        <v>0</v>
      </c>
      <c r="F177" s="17">
        <v>0</v>
      </c>
      <c r="G177" s="17">
        <v>0</v>
      </c>
      <c r="H177" s="16">
        <v>0</v>
      </c>
    </row>
    <row r="178" spans="1:8" ht="12.75">
      <c r="A178" t="s">
        <v>220</v>
      </c>
      <c r="B178" s="17">
        <v>99</v>
      </c>
      <c r="C178" s="17">
        <v>100</v>
      </c>
      <c r="D178" s="17">
        <v>0</v>
      </c>
      <c r="E178" s="17">
        <v>0</v>
      </c>
      <c r="F178" s="17">
        <v>0</v>
      </c>
      <c r="G178" s="17">
        <v>0</v>
      </c>
      <c r="H178" s="16">
        <v>0</v>
      </c>
    </row>
    <row r="179" spans="1:8" ht="12.75">
      <c r="A179" t="s">
        <v>221</v>
      </c>
      <c r="B179" s="17">
        <v>99</v>
      </c>
      <c r="C179" s="17">
        <v>100</v>
      </c>
      <c r="D179" s="17">
        <v>0</v>
      </c>
      <c r="E179" s="17">
        <v>0</v>
      </c>
      <c r="F179" s="17">
        <v>0</v>
      </c>
      <c r="G179" s="17">
        <v>0</v>
      </c>
      <c r="H179" s="16">
        <v>0</v>
      </c>
    </row>
    <row r="180" spans="1:8" ht="12.75">
      <c r="A180" t="s">
        <v>222</v>
      </c>
      <c r="B180" s="17">
        <v>99</v>
      </c>
      <c r="C180" s="17">
        <v>100</v>
      </c>
      <c r="D180" s="17">
        <v>0</v>
      </c>
      <c r="E180" s="17">
        <v>0</v>
      </c>
      <c r="F180" s="17">
        <v>0</v>
      </c>
      <c r="G180" s="17">
        <v>0</v>
      </c>
      <c r="H180" s="16">
        <v>0</v>
      </c>
    </row>
    <row r="181" spans="1:8" ht="12.75">
      <c r="A181" t="s">
        <v>223</v>
      </c>
      <c r="B181" s="17">
        <v>99</v>
      </c>
      <c r="C181" s="17">
        <v>100</v>
      </c>
      <c r="D181" s="17">
        <v>0</v>
      </c>
      <c r="E181" s="17">
        <v>0</v>
      </c>
      <c r="F181" s="17">
        <v>0</v>
      </c>
      <c r="G181" s="17">
        <v>0</v>
      </c>
      <c r="H181" s="16">
        <v>0</v>
      </c>
    </row>
    <row r="182" spans="1:8" ht="12.75">
      <c r="A182" t="s">
        <v>224</v>
      </c>
      <c r="B182" s="17">
        <v>99</v>
      </c>
      <c r="C182" s="17">
        <v>100</v>
      </c>
      <c r="D182" s="17">
        <v>0</v>
      </c>
      <c r="E182" s="17">
        <v>0</v>
      </c>
      <c r="F182" s="17">
        <v>0</v>
      </c>
      <c r="G182" s="17">
        <v>0</v>
      </c>
      <c r="H182" s="16">
        <v>0</v>
      </c>
    </row>
    <row r="183" spans="1:8" ht="12.75">
      <c r="A183" t="s">
        <v>225</v>
      </c>
      <c r="B183" s="17">
        <v>99</v>
      </c>
      <c r="C183" s="17">
        <v>100</v>
      </c>
      <c r="D183" s="17">
        <v>0</v>
      </c>
      <c r="E183" s="17">
        <v>0</v>
      </c>
      <c r="F183" s="17">
        <v>0</v>
      </c>
      <c r="G183" s="17">
        <v>0</v>
      </c>
      <c r="H183" s="16">
        <v>0</v>
      </c>
    </row>
    <row r="184" spans="1:8" ht="12.75">
      <c r="A184" t="s">
        <v>226</v>
      </c>
      <c r="B184" s="17">
        <v>99</v>
      </c>
      <c r="C184" s="17">
        <v>100</v>
      </c>
      <c r="D184" s="17">
        <v>0</v>
      </c>
      <c r="E184" s="17">
        <v>0</v>
      </c>
      <c r="F184" s="17">
        <v>0</v>
      </c>
      <c r="G184" s="17">
        <v>0</v>
      </c>
      <c r="H184" s="16">
        <v>0</v>
      </c>
    </row>
    <row r="185" spans="1:8" ht="12.75">
      <c r="A185" t="s">
        <v>227</v>
      </c>
      <c r="B185" s="17">
        <v>99</v>
      </c>
      <c r="C185" s="17">
        <v>100</v>
      </c>
      <c r="D185" s="17">
        <v>0</v>
      </c>
      <c r="E185" s="17">
        <v>0</v>
      </c>
      <c r="F185" s="17">
        <v>0</v>
      </c>
      <c r="G185" s="17">
        <v>0</v>
      </c>
      <c r="H185" s="16">
        <v>0</v>
      </c>
    </row>
    <row r="186" spans="1:8" ht="12.75">
      <c r="A186" t="s">
        <v>228</v>
      </c>
      <c r="B186" s="17">
        <v>90</v>
      </c>
      <c r="C186" s="17">
        <v>10</v>
      </c>
      <c r="D186" s="17">
        <v>2</v>
      </c>
      <c r="E186" s="17">
        <v>0</v>
      </c>
      <c r="F186" s="17">
        <v>10</v>
      </c>
      <c r="G186" s="17">
        <v>10</v>
      </c>
      <c r="H186" s="16">
        <v>30</v>
      </c>
    </row>
    <row r="187" spans="1:8" ht="12.75">
      <c r="A187" t="s">
        <v>229</v>
      </c>
      <c r="B187" s="17">
        <v>90</v>
      </c>
      <c r="C187" s="17">
        <v>10</v>
      </c>
      <c r="D187" s="17">
        <v>2</v>
      </c>
      <c r="E187" s="17">
        <v>0</v>
      </c>
      <c r="F187" s="17">
        <v>10</v>
      </c>
      <c r="G187" s="17">
        <v>10</v>
      </c>
      <c r="H187" s="16">
        <v>30</v>
      </c>
    </row>
    <row r="188" spans="1:8" ht="12.75">
      <c r="A188" t="s">
        <v>230</v>
      </c>
      <c r="B188" s="17">
        <v>90</v>
      </c>
      <c r="C188" s="17">
        <v>10</v>
      </c>
      <c r="D188" s="17">
        <v>2</v>
      </c>
      <c r="E188" s="17">
        <v>0</v>
      </c>
      <c r="F188" s="17">
        <v>10</v>
      </c>
      <c r="G188" s="17">
        <v>10</v>
      </c>
      <c r="H188" s="16">
        <v>30</v>
      </c>
    </row>
    <row r="190" spans="1:6" ht="12.75">
      <c r="A190" s="3"/>
      <c r="B190" s="5"/>
      <c r="C190" s="5"/>
      <c r="F190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0" customWidth="1"/>
  </cols>
  <sheetData>
    <row r="1" spans="1:8" ht="12.75">
      <c r="A1" s="28" t="s">
        <v>267</v>
      </c>
      <c r="H1" s="21"/>
    </row>
    <row r="2" spans="2:8" ht="12.75">
      <c r="B2" s="5" t="s">
        <v>64</v>
      </c>
      <c r="C2" s="5" t="s">
        <v>34</v>
      </c>
      <c r="D2" s="5" t="s">
        <v>27</v>
      </c>
      <c r="E2" s="5" t="s">
        <v>231</v>
      </c>
      <c r="F2" s="5" t="s">
        <v>65</v>
      </c>
      <c r="G2" s="5" t="s">
        <v>66</v>
      </c>
      <c r="H2" s="5" t="s">
        <v>247</v>
      </c>
    </row>
    <row r="3" spans="1:8" ht="12.75">
      <c r="A3" s="1" t="s">
        <v>67</v>
      </c>
      <c r="B3" s="22" t="s">
        <v>4</v>
      </c>
      <c r="C3" s="22" t="s">
        <v>28</v>
      </c>
      <c r="D3" s="22" t="s">
        <v>28</v>
      </c>
      <c r="E3" s="22" t="s">
        <v>28</v>
      </c>
      <c r="F3" s="5" t="s">
        <v>28</v>
      </c>
      <c r="G3" s="5" t="s">
        <v>28</v>
      </c>
      <c r="H3" s="5" t="s">
        <v>33</v>
      </c>
    </row>
    <row r="4" spans="2:8" ht="12.75">
      <c r="B4" s="5"/>
      <c r="C4" s="5"/>
      <c r="D4" s="5"/>
      <c r="E4" s="5"/>
      <c r="F4" s="5"/>
      <c r="G4" s="5"/>
      <c r="H4" s="5"/>
    </row>
    <row r="5" spans="1:8" ht="12.75">
      <c r="A5" t="s">
        <v>69</v>
      </c>
      <c r="B5" s="17">
        <v>92</v>
      </c>
      <c r="C5" s="17">
        <v>8</v>
      </c>
      <c r="D5" s="17">
        <v>2</v>
      </c>
      <c r="E5" s="17">
        <v>0</v>
      </c>
      <c r="F5" s="17">
        <v>10.5</v>
      </c>
      <c r="G5" s="17">
        <v>65</v>
      </c>
      <c r="H5" s="24">
        <v>40</v>
      </c>
    </row>
    <row r="6" spans="1:8" ht="12.75">
      <c r="A6" t="s">
        <v>70</v>
      </c>
      <c r="B6" s="17">
        <v>32</v>
      </c>
      <c r="C6" s="17">
        <v>8</v>
      </c>
      <c r="D6" s="17">
        <v>2</v>
      </c>
      <c r="E6" s="17">
        <v>0</v>
      </c>
      <c r="F6" s="17">
        <v>16</v>
      </c>
      <c r="G6" s="17">
        <v>55</v>
      </c>
      <c r="H6" s="24">
        <v>50</v>
      </c>
    </row>
    <row r="7" spans="1:8" ht="12.75">
      <c r="A7" t="s">
        <v>71</v>
      </c>
      <c r="B7" s="17">
        <v>32</v>
      </c>
      <c r="C7" s="17">
        <v>8</v>
      </c>
      <c r="D7" s="17">
        <v>2</v>
      </c>
      <c r="E7" s="17">
        <v>0</v>
      </c>
      <c r="F7" s="17">
        <v>11.5</v>
      </c>
      <c r="G7" s="17">
        <v>60</v>
      </c>
      <c r="H7" s="24">
        <v>45</v>
      </c>
    </row>
    <row r="8" spans="1:8" ht="12.75">
      <c r="A8" t="s">
        <v>72</v>
      </c>
      <c r="B8" s="17">
        <v>30</v>
      </c>
      <c r="C8" s="17">
        <v>5</v>
      </c>
      <c r="D8" s="17">
        <v>4</v>
      </c>
      <c r="E8" s="17">
        <v>1</v>
      </c>
      <c r="F8" s="17">
        <v>9.7</v>
      </c>
      <c r="G8" s="17">
        <v>65</v>
      </c>
      <c r="H8" s="24">
        <v>65</v>
      </c>
    </row>
    <row r="9" spans="1:8" ht="12.75">
      <c r="A9" t="s">
        <v>73</v>
      </c>
      <c r="B9" s="17">
        <v>28</v>
      </c>
      <c r="C9" s="17">
        <v>7</v>
      </c>
      <c r="D9" s="17">
        <v>2.8</v>
      </c>
      <c r="E9" s="17">
        <v>0.7</v>
      </c>
      <c r="F9" s="17">
        <v>8.1</v>
      </c>
      <c r="G9" s="17">
        <v>52</v>
      </c>
      <c r="H9" s="24">
        <v>41</v>
      </c>
    </row>
    <row r="10" spans="1:8" ht="12.75">
      <c r="A10" t="s">
        <v>74</v>
      </c>
      <c r="B10" s="17">
        <v>30</v>
      </c>
      <c r="C10" s="17">
        <v>6</v>
      </c>
      <c r="D10" s="17">
        <v>2.8</v>
      </c>
      <c r="E10" s="17">
        <v>0.7</v>
      </c>
      <c r="F10" s="17">
        <v>7.8</v>
      </c>
      <c r="G10" s="17">
        <v>46</v>
      </c>
      <c r="H10" s="24">
        <v>50</v>
      </c>
    </row>
    <row r="11" spans="1:8" ht="12.75">
      <c r="A11" t="s">
        <v>75</v>
      </c>
      <c r="B11" s="17">
        <v>44</v>
      </c>
      <c r="C11" s="17">
        <v>2.8</v>
      </c>
      <c r="D11" s="17">
        <v>3.04</v>
      </c>
      <c r="E11" s="17">
        <v>0.76</v>
      </c>
      <c r="F11" s="17">
        <v>8.9</v>
      </c>
      <c r="G11" s="17">
        <v>36</v>
      </c>
      <c r="H11" s="24">
        <v>40</v>
      </c>
    </row>
    <row r="12" spans="1:8" ht="12.75">
      <c r="A12" t="s">
        <v>76</v>
      </c>
      <c r="B12" s="17">
        <v>88</v>
      </c>
      <c r="C12" s="17">
        <v>6</v>
      </c>
      <c r="D12" s="17">
        <v>2</v>
      </c>
      <c r="E12" s="17">
        <v>0</v>
      </c>
      <c r="F12" s="17">
        <v>16</v>
      </c>
      <c r="G12" s="17">
        <v>60</v>
      </c>
      <c r="H12" s="24">
        <v>55</v>
      </c>
    </row>
    <row r="13" spans="1:8" ht="12.75">
      <c r="A13" t="s">
        <v>77</v>
      </c>
      <c r="B13" s="17">
        <v>88</v>
      </c>
      <c r="C13" s="17">
        <v>6</v>
      </c>
      <c r="D13" s="17">
        <v>2</v>
      </c>
      <c r="E13" s="17">
        <v>0</v>
      </c>
      <c r="F13" s="17">
        <v>12</v>
      </c>
      <c r="G13" s="17">
        <v>65</v>
      </c>
      <c r="H13" s="24">
        <v>50</v>
      </c>
    </row>
    <row r="14" spans="1:8" ht="12.75">
      <c r="A14" t="s">
        <v>78</v>
      </c>
      <c r="B14" s="17">
        <v>88</v>
      </c>
      <c r="C14" s="17">
        <v>6</v>
      </c>
      <c r="D14" s="17">
        <v>2</v>
      </c>
      <c r="E14" s="17">
        <v>0</v>
      </c>
      <c r="F14" s="17">
        <v>8</v>
      </c>
      <c r="G14" s="17">
        <v>70</v>
      </c>
      <c r="H14" s="24">
        <v>45</v>
      </c>
    </row>
    <row r="15" spans="1:8" ht="12.75">
      <c r="A15" t="s">
        <v>79</v>
      </c>
      <c r="B15" s="17">
        <v>38</v>
      </c>
      <c r="C15" s="17">
        <v>6</v>
      </c>
      <c r="D15" s="17">
        <v>2</v>
      </c>
      <c r="E15" s="17">
        <v>0</v>
      </c>
      <c r="F15" s="17">
        <v>16</v>
      </c>
      <c r="G15" s="17">
        <v>55</v>
      </c>
      <c r="H15" s="24">
        <v>50</v>
      </c>
    </row>
    <row r="16" spans="1:8" ht="12.75">
      <c r="A16" t="s">
        <v>80</v>
      </c>
      <c r="B16" s="17">
        <v>38</v>
      </c>
      <c r="C16" s="17">
        <v>6</v>
      </c>
      <c r="D16" s="17">
        <v>2</v>
      </c>
      <c r="E16" s="17">
        <v>0</v>
      </c>
      <c r="F16" s="17">
        <v>12</v>
      </c>
      <c r="G16" s="17">
        <v>60</v>
      </c>
      <c r="H16" s="24">
        <v>45</v>
      </c>
    </row>
    <row r="17" spans="1:8" ht="12.75">
      <c r="A17" t="s">
        <v>81</v>
      </c>
      <c r="B17" s="17">
        <v>38</v>
      </c>
      <c r="C17" s="17">
        <v>6</v>
      </c>
      <c r="D17" s="17">
        <v>2</v>
      </c>
      <c r="E17" s="17">
        <v>0</v>
      </c>
      <c r="F17" s="17">
        <v>8</v>
      </c>
      <c r="G17" s="17">
        <v>65</v>
      </c>
      <c r="H17" s="24">
        <v>40</v>
      </c>
    </row>
    <row r="18" spans="1:8" ht="12.75">
      <c r="A18" t="s">
        <v>82</v>
      </c>
      <c r="B18" s="17">
        <v>24</v>
      </c>
      <c r="C18" s="17">
        <v>6</v>
      </c>
      <c r="D18" s="17">
        <v>2</v>
      </c>
      <c r="E18" s="17">
        <v>0</v>
      </c>
      <c r="F18" s="17">
        <v>16</v>
      </c>
      <c r="G18" s="17">
        <v>60</v>
      </c>
      <c r="H18" s="24">
        <v>75</v>
      </c>
    </row>
    <row r="19" spans="1:8" ht="12.75">
      <c r="A19" t="s">
        <v>83</v>
      </c>
      <c r="B19" s="17">
        <v>20</v>
      </c>
      <c r="C19" s="17">
        <v>6</v>
      </c>
      <c r="D19" s="17">
        <v>2</v>
      </c>
      <c r="E19" s="17">
        <v>0</v>
      </c>
      <c r="F19" s="17">
        <v>17</v>
      </c>
      <c r="G19" s="17">
        <v>55</v>
      </c>
      <c r="H19" s="24">
        <v>80</v>
      </c>
    </row>
    <row r="20" spans="1:8" ht="12.75">
      <c r="A20" t="s">
        <v>84</v>
      </c>
      <c r="B20" s="17">
        <v>22</v>
      </c>
      <c r="C20" s="17">
        <v>6</v>
      </c>
      <c r="D20" s="17">
        <v>2</v>
      </c>
      <c r="E20" s="17">
        <v>0</v>
      </c>
      <c r="F20" s="17">
        <v>15</v>
      </c>
      <c r="G20" s="17">
        <v>65</v>
      </c>
      <c r="H20" s="24">
        <v>60</v>
      </c>
    </row>
    <row r="21" spans="1:8" ht="12.75">
      <c r="A21" t="s">
        <v>85</v>
      </c>
      <c r="B21" s="17">
        <v>88.7</v>
      </c>
      <c r="C21" s="17">
        <v>10.9</v>
      </c>
      <c r="D21" s="17">
        <v>2.4</v>
      </c>
      <c r="E21" s="17">
        <v>0</v>
      </c>
      <c r="F21" s="17">
        <v>25</v>
      </c>
      <c r="G21" s="17">
        <v>34.7</v>
      </c>
      <c r="H21" s="24">
        <v>47</v>
      </c>
    </row>
    <row r="22" spans="1:8" ht="12.75">
      <c r="A22" t="s">
        <v>86</v>
      </c>
      <c r="B22" s="17">
        <v>89.6</v>
      </c>
      <c r="C22" s="17">
        <v>10.7</v>
      </c>
      <c r="D22" s="17">
        <v>2.7</v>
      </c>
      <c r="E22" s="17">
        <v>0</v>
      </c>
      <c r="F22" s="17">
        <v>20</v>
      </c>
      <c r="G22" s="17">
        <v>40.4</v>
      </c>
      <c r="H22" s="24">
        <v>44</v>
      </c>
    </row>
    <row r="23" spans="1:8" ht="12.75">
      <c r="A23" t="s">
        <v>87</v>
      </c>
      <c r="B23" s="17">
        <v>90</v>
      </c>
      <c r="C23" s="17">
        <v>10.5</v>
      </c>
      <c r="D23" s="17">
        <v>2.7</v>
      </c>
      <c r="E23" s="17">
        <v>0</v>
      </c>
      <c r="F23" s="17">
        <v>15</v>
      </c>
      <c r="G23" s="17">
        <v>46</v>
      </c>
      <c r="H23" s="24">
        <v>41</v>
      </c>
    </row>
    <row r="24" spans="1:8" ht="12.75">
      <c r="A24" t="s">
        <v>88</v>
      </c>
      <c r="B24" s="17">
        <v>90</v>
      </c>
      <c r="C24" s="17">
        <v>10.5</v>
      </c>
      <c r="D24" s="17">
        <v>2.7</v>
      </c>
      <c r="E24" s="17">
        <v>0</v>
      </c>
      <c r="F24" s="17">
        <v>10</v>
      </c>
      <c r="G24" s="17">
        <v>54</v>
      </c>
      <c r="H24" s="24">
        <v>38</v>
      </c>
    </row>
    <row r="25" spans="1:8" ht="12.75">
      <c r="A25" t="s">
        <v>89</v>
      </c>
      <c r="B25" s="17">
        <v>37</v>
      </c>
      <c r="C25" s="17">
        <v>10.9</v>
      </c>
      <c r="D25" s="17">
        <v>2.4</v>
      </c>
      <c r="E25" s="17">
        <v>0</v>
      </c>
      <c r="F25" s="17">
        <v>25</v>
      </c>
      <c r="G25" s="17">
        <v>34.7</v>
      </c>
      <c r="H25" s="24">
        <v>50</v>
      </c>
    </row>
    <row r="26" spans="1:8" ht="12.75">
      <c r="A26" t="s">
        <v>90</v>
      </c>
      <c r="B26" s="17">
        <v>37</v>
      </c>
      <c r="C26" s="17">
        <v>10.7</v>
      </c>
      <c r="D26" s="17">
        <v>2.7</v>
      </c>
      <c r="E26" s="17">
        <v>0</v>
      </c>
      <c r="F26" s="17">
        <v>20</v>
      </c>
      <c r="G26" s="17">
        <v>40.4</v>
      </c>
      <c r="H26" s="24">
        <v>47</v>
      </c>
    </row>
    <row r="27" spans="1:8" ht="12.75">
      <c r="A27" t="s">
        <v>91</v>
      </c>
      <c r="B27" s="17">
        <v>37</v>
      </c>
      <c r="C27" s="17">
        <v>10.5</v>
      </c>
      <c r="D27" s="17">
        <v>2.7</v>
      </c>
      <c r="E27" s="17">
        <v>0</v>
      </c>
      <c r="F27" s="17">
        <v>15</v>
      </c>
      <c r="G27" s="17">
        <v>46</v>
      </c>
      <c r="H27" s="24">
        <v>44</v>
      </c>
    </row>
    <row r="28" spans="1:8" ht="12.75">
      <c r="A28" t="s">
        <v>92</v>
      </c>
      <c r="B28" s="17">
        <v>37</v>
      </c>
      <c r="C28" s="17">
        <v>10.5</v>
      </c>
      <c r="D28" s="17">
        <v>2.7</v>
      </c>
      <c r="E28" s="17">
        <v>0</v>
      </c>
      <c r="F28" s="17">
        <v>10</v>
      </c>
      <c r="G28" s="17">
        <v>54</v>
      </c>
      <c r="H28" s="24">
        <v>41</v>
      </c>
    </row>
    <row r="29" spans="1:8" ht="12.75">
      <c r="A29" t="s">
        <v>93</v>
      </c>
      <c r="B29" s="17">
        <v>24</v>
      </c>
      <c r="C29" s="17">
        <v>10</v>
      </c>
      <c r="D29" s="17">
        <v>2.5</v>
      </c>
      <c r="E29" s="17">
        <v>0</v>
      </c>
      <c r="F29" s="17">
        <v>24</v>
      </c>
      <c r="G29" s="17">
        <v>40</v>
      </c>
      <c r="H29" s="24">
        <v>55</v>
      </c>
    </row>
    <row r="30" spans="1:8" ht="12.75">
      <c r="A30" t="s">
        <v>94</v>
      </c>
      <c r="B30" s="17">
        <v>20</v>
      </c>
      <c r="C30" s="17">
        <v>10</v>
      </c>
      <c r="D30" s="17">
        <v>2.5</v>
      </c>
      <c r="E30" s="17">
        <v>0</v>
      </c>
      <c r="F30" s="17">
        <v>22</v>
      </c>
      <c r="G30" s="17">
        <v>35</v>
      </c>
      <c r="H30" s="24">
        <v>60</v>
      </c>
    </row>
    <row r="31" spans="1:8" ht="12.75">
      <c r="A31" t="s">
        <v>95</v>
      </c>
      <c r="B31" s="17">
        <v>22</v>
      </c>
      <c r="C31" s="17">
        <v>10</v>
      </c>
      <c r="D31" s="17">
        <v>2.5</v>
      </c>
      <c r="E31" s="17">
        <v>0</v>
      </c>
      <c r="F31" s="17">
        <v>21</v>
      </c>
      <c r="G31" s="17">
        <v>45</v>
      </c>
      <c r="H31" s="24">
        <v>50</v>
      </c>
    </row>
    <row r="32" spans="1:8" ht="12.75">
      <c r="A32" t="s">
        <v>96</v>
      </c>
      <c r="B32" s="17">
        <v>90.4</v>
      </c>
      <c r="C32" s="17">
        <v>8.099999999999994</v>
      </c>
      <c r="D32" s="17">
        <v>2.2</v>
      </c>
      <c r="E32" s="17">
        <v>0</v>
      </c>
      <c r="F32" s="17">
        <v>6.9</v>
      </c>
      <c r="G32" s="17">
        <v>64</v>
      </c>
      <c r="H32" s="24">
        <v>46</v>
      </c>
    </row>
    <row r="33" spans="1:8" ht="12.75">
      <c r="A33" t="s">
        <v>97</v>
      </c>
      <c r="B33" s="17">
        <v>32</v>
      </c>
      <c r="C33" s="17">
        <v>8</v>
      </c>
      <c r="D33" s="17">
        <v>3</v>
      </c>
      <c r="E33" s="17">
        <v>0</v>
      </c>
      <c r="F33" s="17">
        <v>16</v>
      </c>
      <c r="G33" s="17">
        <v>55</v>
      </c>
      <c r="H33" s="24">
        <v>50</v>
      </c>
    </row>
    <row r="34" spans="1:8" ht="12.75">
      <c r="A34" t="s">
        <v>98</v>
      </c>
      <c r="B34" s="17">
        <v>32</v>
      </c>
      <c r="C34" s="17">
        <v>8</v>
      </c>
      <c r="D34" s="17">
        <v>3</v>
      </c>
      <c r="E34" s="17">
        <v>0</v>
      </c>
      <c r="F34" s="17">
        <v>11.5</v>
      </c>
      <c r="G34" s="17">
        <v>60</v>
      </c>
      <c r="H34" s="24">
        <v>45</v>
      </c>
    </row>
    <row r="35" spans="1:8" ht="12.75">
      <c r="A35" t="s">
        <v>99</v>
      </c>
      <c r="B35" s="17">
        <v>94</v>
      </c>
      <c r="C35" s="17">
        <v>16.4</v>
      </c>
      <c r="D35" s="17">
        <v>1.9</v>
      </c>
      <c r="E35" s="17">
        <v>0</v>
      </c>
      <c r="F35" s="17">
        <v>4.8</v>
      </c>
      <c r="G35" s="17">
        <v>67.5</v>
      </c>
      <c r="H35" s="24">
        <v>38</v>
      </c>
    </row>
    <row r="36" spans="1:8" ht="12.75">
      <c r="A36" t="s">
        <v>100</v>
      </c>
      <c r="B36" s="17">
        <v>88</v>
      </c>
      <c r="C36" s="17">
        <v>9</v>
      </c>
      <c r="D36" s="17">
        <v>2</v>
      </c>
      <c r="E36" s="17">
        <v>0</v>
      </c>
      <c r="F36" s="17">
        <v>11</v>
      </c>
      <c r="G36" s="17">
        <v>68</v>
      </c>
      <c r="H36" s="24">
        <v>55</v>
      </c>
    </row>
    <row r="37" spans="1:8" ht="12.75">
      <c r="A37" t="s">
        <v>101</v>
      </c>
      <c r="B37" s="17">
        <v>35</v>
      </c>
      <c r="C37" s="17">
        <v>9</v>
      </c>
      <c r="D37" s="17">
        <v>2</v>
      </c>
      <c r="E37" s="17">
        <v>0</v>
      </c>
      <c r="F37" s="17">
        <v>11</v>
      </c>
      <c r="G37" s="17">
        <v>70</v>
      </c>
      <c r="H37" s="24">
        <v>50</v>
      </c>
    </row>
    <row r="38" spans="1:8" ht="12.75">
      <c r="A38" t="s">
        <v>260</v>
      </c>
      <c r="B38" s="17">
        <v>92.3</v>
      </c>
      <c r="C38" s="17">
        <v>10.5</v>
      </c>
      <c r="D38" s="17">
        <v>1.2</v>
      </c>
      <c r="E38" s="17">
        <v>0</v>
      </c>
      <c r="F38" s="17">
        <v>8.1</v>
      </c>
      <c r="G38" s="17">
        <v>63.5</v>
      </c>
      <c r="H38" s="24">
        <v>46</v>
      </c>
    </row>
    <row r="39" ht="12.75">
      <c r="C39" s="17"/>
    </row>
    <row r="40" spans="2:8" ht="12.75">
      <c r="B40" s="5" t="s">
        <v>64</v>
      </c>
      <c r="C40" s="5" t="s">
        <v>34</v>
      </c>
      <c r="D40" s="5" t="s">
        <v>232</v>
      </c>
      <c r="E40" s="5" t="s">
        <v>233</v>
      </c>
      <c r="F40" s="5" t="s">
        <v>65</v>
      </c>
      <c r="G40" s="5" t="s">
        <v>66</v>
      </c>
      <c r="H40" s="5" t="s">
        <v>247</v>
      </c>
    </row>
    <row r="41" spans="1:8" ht="12.75">
      <c r="A41" s="1" t="s">
        <v>102</v>
      </c>
      <c r="B41" s="22" t="s">
        <v>4</v>
      </c>
      <c r="C41" s="22" t="s">
        <v>28</v>
      </c>
      <c r="D41" s="22" t="s">
        <v>28</v>
      </c>
      <c r="E41" s="22" t="s">
        <v>28</v>
      </c>
      <c r="F41" s="5" t="s">
        <v>28</v>
      </c>
      <c r="G41" s="5" t="s">
        <v>28</v>
      </c>
      <c r="H41" s="5" t="s">
        <v>33</v>
      </c>
    </row>
    <row r="42" spans="2:8" ht="12.75">
      <c r="B42" s="5"/>
      <c r="C42" s="5"/>
      <c r="D42" s="5"/>
      <c r="E42" s="5"/>
      <c r="F42" s="5"/>
      <c r="G42" s="5"/>
      <c r="H42" s="5"/>
    </row>
    <row r="43" spans="1:8" ht="12.75">
      <c r="A43" t="s">
        <v>103</v>
      </c>
      <c r="B43" s="17">
        <v>90.2</v>
      </c>
      <c r="C43" s="17">
        <v>10.3</v>
      </c>
      <c r="D43" s="17">
        <v>2.4</v>
      </c>
      <c r="E43" s="17">
        <v>0</v>
      </c>
      <c r="F43" s="17">
        <v>22.6</v>
      </c>
      <c r="G43" s="17">
        <v>36.3</v>
      </c>
      <c r="H43" s="24">
        <v>48</v>
      </c>
    </row>
    <row r="44" spans="1:8" ht="12.75">
      <c r="A44" t="s">
        <v>104</v>
      </c>
      <c r="B44" s="17">
        <v>86</v>
      </c>
      <c r="C44" s="17">
        <v>6</v>
      </c>
      <c r="D44" s="17">
        <v>2.3</v>
      </c>
      <c r="E44" s="17">
        <v>0</v>
      </c>
      <c r="F44" s="17">
        <v>5.7</v>
      </c>
      <c r="G44" s="17">
        <v>34.7</v>
      </c>
      <c r="H44" s="24">
        <v>35.7</v>
      </c>
    </row>
    <row r="45" spans="1:8" ht="12.75">
      <c r="A45" t="s">
        <v>105</v>
      </c>
      <c r="B45" s="17">
        <v>91</v>
      </c>
      <c r="C45" s="17">
        <v>8</v>
      </c>
      <c r="D45" s="17">
        <v>2</v>
      </c>
      <c r="E45" s="17">
        <v>0</v>
      </c>
      <c r="F45" s="17">
        <v>2.5</v>
      </c>
      <c r="G45" s="17">
        <v>35</v>
      </c>
      <c r="H45" s="24">
        <v>25</v>
      </c>
    </row>
    <row r="46" spans="1:8" ht="12.75">
      <c r="A46" t="s">
        <v>106</v>
      </c>
      <c r="B46" s="17">
        <v>48</v>
      </c>
      <c r="C46" s="17">
        <v>6.5</v>
      </c>
      <c r="D46" s="17">
        <v>35</v>
      </c>
      <c r="E46" s="17">
        <v>0</v>
      </c>
      <c r="F46" s="17">
        <v>21.3</v>
      </c>
      <c r="G46" s="17">
        <v>47.5</v>
      </c>
      <c r="H46" s="24">
        <v>60</v>
      </c>
    </row>
    <row r="47" spans="1:8" ht="12.75">
      <c r="A47" t="s">
        <v>107</v>
      </c>
      <c r="B47" s="17">
        <v>17</v>
      </c>
      <c r="C47" s="17">
        <v>3</v>
      </c>
      <c r="D47" s="17">
        <v>3.4</v>
      </c>
      <c r="E47" s="17">
        <v>0</v>
      </c>
      <c r="F47" s="17">
        <v>6.6</v>
      </c>
      <c r="G47" s="17">
        <v>47</v>
      </c>
      <c r="H47" s="24">
        <v>50</v>
      </c>
    </row>
    <row r="48" spans="1:8" ht="12.75">
      <c r="A48" t="s">
        <v>109</v>
      </c>
      <c r="B48" s="17">
        <v>90.7</v>
      </c>
      <c r="C48" s="17">
        <v>7.8</v>
      </c>
      <c r="D48" s="17">
        <v>1.1</v>
      </c>
      <c r="E48" s="17">
        <v>0</v>
      </c>
      <c r="F48" s="17">
        <v>11.1</v>
      </c>
      <c r="G48" s="17">
        <v>40</v>
      </c>
      <c r="H48" s="24">
        <v>84</v>
      </c>
    </row>
    <row r="49" spans="1:8" ht="12.75">
      <c r="A49" t="s">
        <v>110</v>
      </c>
      <c r="B49" s="17">
        <v>26</v>
      </c>
      <c r="C49" s="17">
        <v>7.8</v>
      </c>
      <c r="D49" s="17">
        <v>1.1</v>
      </c>
      <c r="E49" s="17">
        <v>0</v>
      </c>
      <c r="F49" s="17">
        <v>11.1</v>
      </c>
      <c r="G49" s="17">
        <v>40</v>
      </c>
      <c r="H49" s="24">
        <v>84</v>
      </c>
    </row>
    <row r="50" spans="1:8" ht="12.75">
      <c r="A50" s="25" t="s">
        <v>111</v>
      </c>
      <c r="B50" s="17">
        <v>93.4</v>
      </c>
      <c r="C50" s="17">
        <v>6.5</v>
      </c>
      <c r="D50" s="17">
        <v>5.6</v>
      </c>
      <c r="E50" s="17">
        <v>0</v>
      </c>
      <c r="F50" s="17">
        <v>12.5</v>
      </c>
      <c r="G50" s="17">
        <v>33</v>
      </c>
      <c r="H50" s="24">
        <v>10</v>
      </c>
    </row>
    <row r="51" spans="1:8" ht="12.75">
      <c r="A51" s="25" t="s">
        <v>112</v>
      </c>
      <c r="B51" s="17">
        <v>27</v>
      </c>
      <c r="C51" s="17">
        <v>4</v>
      </c>
      <c r="D51" s="17">
        <v>7</v>
      </c>
      <c r="E51" s="17">
        <v>0</v>
      </c>
      <c r="F51" s="17">
        <v>26.9</v>
      </c>
      <c r="G51" s="17">
        <v>34</v>
      </c>
      <c r="H51" s="24">
        <v>50</v>
      </c>
    </row>
    <row r="52" spans="1:8" ht="12.75">
      <c r="A52" s="25" t="s">
        <v>114</v>
      </c>
      <c r="B52" s="17">
        <v>11</v>
      </c>
      <c r="C52" s="17">
        <v>11</v>
      </c>
      <c r="D52" s="17">
        <v>1.4</v>
      </c>
      <c r="E52" s="17">
        <v>0</v>
      </c>
      <c r="F52" s="17">
        <v>10.5</v>
      </c>
      <c r="G52" s="17">
        <v>19</v>
      </c>
      <c r="H52" s="24">
        <v>35</v>
      </c>
    </row>
    <row r="53" spans="1:8" ht="12.75">
      <c r="A53" s="25" t="s">
        <v>115</v>
      </c>
      <c r="B53" s="17">
        <v>90</v>
      </c>
      <c r="C53" s="17">
        <v>7.8</v>
      </c>
      <c r="D53" s="17">
        <v>2.5</v>
      </c>
      <c r="E53" s="17">
        <v>0</v>
      </c>
      <c r="F53" s="17">
        <v>6.8</v>
      </c>
      <c r="G53" s="17">
        <v>21</v>
      </c>
      <c r="H53" s="24">
        <v>75</v>
      </c>
    </row>
    <row r="54" spans="1:8" ht="12.75">
      <c r="A54" s="25" t="s">
        <v>116</v>
      </c>
      <c r="B54" s="17">
        <v>20.4</v>
      </c>
      <c r="C54" s="17">
        <v>7.8</v>
      </c>
      <c r="D54" s="17">
        <v>2.5</v>
      </c>
      <c r="E54" s="17">
        <v>0</v>
      </c>
      <c r="F54" s="17">
        <v>9.1</v>
      </c>
      <c r="G54" s="17">
        <v>22</v>
      </c>
      <c r="H54" s="24">
        <v>92</v>
      </c>
    </row>
    <row r="55" spans="1:8" ht="12.75">
      <c r="A55" s="25" t="s">
        <v>117</v>
      </c>
      <c r="B55" s="17">
        <v>12</v>
      </c>
      <c r="C55" s="17">
        <v>6</v>
      </c>
      <c r="D55" s="17">
        <v>2</v>
      </c>
      <c r="E55" s="17">
        <v>0</v>
      </c>
      <c r="F55" s="17">
        <v>9.1</v>
      </c>
      <c r="G55" s="17">
        <v>30</v>
      </c>
      <c r="H55" s="24">
        <v>55</v>
      </c>
    </row>
    <row r="56" spans="1:8" ht="12.75">
      <c r="A56" s="25" t="s">
        <v>118</v>
      </c>
      <c r="B56" s="17">
        <v>93</v>
      </c>
      <c r="C56" s="17">
        <v>4</v>
      </c>
      <c r="D56" s="17">
        <v>4.5</v>
      </c>
      <c r="E56" s="17">
        <v>0</v>
      </c>
      <c r="F56" s="17">
        <v>11.9</v>
      </c>
      <c r="G56" s="17">
        <v>80</v>
      </c>
      <c r="H56" s="24">
        <v>15</v>
      </c>
    </row>
    <row r="57" spans="1:8" ht="12.75">
      <c r="A57" s="25" t="s">
        <v>124</v>
      </c>
      <c r="B57" s="17">
        <v>93.4</v>
      </c>
      <c r="C57" s="17">
        <v>6.5</v>
      </c>
      <c r="D57" s="17">
        <v>5.6</v>
      </c>
      <c r="E57" s="17">
        <v>0</v>
      </c>
      <c r="F57" s="17">
        <v>12.5</v>
      </c>
      <c r="G57" s="17">
        <v>33</v>
      </c>
      <c r="H57" s="24">
        <v>10</v>
      </c>
    </row>
    <row r="58" spans="1:8" ht="12.75">
      <c r="A58" s="25" t="s">
        <v>125</v>
      </c>
      <c r="B58" s="17">
        <v>93.4</v>
      </c>
      <c r="C58" s="17">
        <v>6.5</v>
      </c>
      <c r="D58" s="17">
        <v>5.6</v>
      </c>
      <c r="E58" s="17">
        <v>0</v>
      </c>
      <c r="F58" s="17">
        <v>12.5</v>
      </c>
      <c r="G58" s="17">
        <v>33</v>
      </c>
      <c r="H58" s="24">
        <v>10</v>
      </c>
    </row>
    <row r="59" spans="1:8" ht="12.75">
      <c r="A59" t="s">
        <v>126</v>
      </c>
      <c r="B59" s="17">
        <v>91</v>
      </c>
      <c r="C59" s="17">
        <v>9</v>
      </c>
      <c r="D59" s="17">
        <v>20</v>
      </c>
      <c r="E59" s="17">
        <v>0</v>
      </c>
      <c r="F59" s="17">
        <v>14</v>
      </c>
      <c r="G59" s="17">
        <v>22</v>
      </c>
      <c r="H59" s="24">
        <v>38</v>
      </c>
    </row>
    <row r="60" spans="1:8" ht="12.75">
      <c r="A60" t="s">
        <v>127</v>
      </c>
      <c r="B60" s="17">
        <v>91</v>
      </c>
      <c r="C60" s="17">
        <v>5</v>
      </c>
      <c r="D60" s="17">
        <v>2</v>
      </c>
      <c r="E60" s="17">
        <v>0</v>
      </c>
      <c r="F60" s="17">
        <v>12.6</v>
      </c>
      <c r="G60" s="17">
        <v>63</v>
      </c>
      <c r="H60" s="24">
        <v>91</v>
      </c>
    </row>
    <row r="61" spans="1:8" ht="12.75">
      <c r="A61" t="s">
        <v>128</v>
      </c>
      <c r="B61" s="17">
        <v>20</v>
      </c>
      <c r="C61" s="17">
        <v>4</v>
      </c>
      <c r="D61" s="17">
        <v>18</v>
      </c>
      <c r="E61" s="17">
        <v>0</v>
      </c>
      <c r="F61" s="17">
        <v>32</v>
      </c>
      <c r="G61" s="17">
        <v>20</v>
      </c>
      <c r="H61" s="16">
        <v>30</v>
      </c>
    </row>
    <row r="62" spans="1:8" ht="12.75">
      <c r="A62" t="s">
        <v>129</v>
      </c>
      <c r="B62" s="17">
        <v>85</v>
      </c>
      <c r="C62" s="17">
        <v>7</v>
      </c>
      <c r="D62" s="17">
        <v>10</v>
      </c>
      <c r="E62" s="17">
        <v>0</v>
      </c>
      <c r="F62" s="17">
        <v>19</v>
      </c>
      <c r="G62" s="17">
        <v>45</v>
      </c>
      <c r="H62" s="24">
        <v>55</v>
      </c>
    </row>
    <row r="63" spans="1:8" ht="12.75">
      <c r="A63" t="s">
        <v>130</v>
      </c>
      <c r="B63" s="17">
        <v>90</v>
      </c>
      <c r="C63" s="17">
        <v>7</v>
      </c>
      <c r="D63" s="17">
        <v>4.5</v>
      </c>
      <c r="E63" s="17">
        <v>0</v>
      </c>
      <c r="F63" s="17">
        <v>15.1</v>
      </c>
      <c r="G63" s="17">
        <v>50</v>
      </c>
      <c r="H63" s="24">
        <v>70</v>
      </c>
    </row>
    <row r="64" spans="1:8" ht="12.75">
      <c r="A64" t="s">
        <v>131</v>
      </c>
      <c r="B64" s="17">
        <v>91</v>
      </c>
      <c r="C64" s="17">
        <v>5</v>
      </c>
      <c r="D64" s="17">
        <v>4.5</v>
      </c>
      <c r="E64" s="17">
        <v>0</v>
      </c>
      <c r="F64" s="17">
        <v>19.6</v>
      </c>
      <c r="G64" s="17">
        <v>39</v>
      </c>
      <c r="H64" s="24">
        <v>51</v>
      </c>
    </row>
    <row r="65" spans="1:8" ht="12.75">
      <c r="A65" t="s">
        <v>132</v>
      </c>
      <c r="B65" s="17">
        <v>90</v>
      </c>
      <c r="C65" s="17">
        <v>6</v>
      </c>
      <c r="D65" s="17">
        <v>4.5</v>
      </c>
      <c r="E65" s="17">
        <v>0</v>
      </c>
      <c r="F65" s="17">
        <v>18.5</v>
      </c>
      <c r="G65" s="17">
        <v>36</v>
      </c>
      <c r="H65" s="24">
        <v>55</v>
      </c>
    </row>
    <row r="66" spans="1:8" ht="12.75">
      <c r="A66" t="s">
        <v>133</v>
      </c>
      <c r="B66" s="17">
        <v>90</v>
      </c>
      <c r="C66" s="17">
        <v>6</v>
      </c>
      <c r="D66" s="17">
        <v>20</v>
      </c>
      <c r="E66" s="17">
        <v>0</v>
      </c>
      <c r="F66" s="17">
        <v>14.5</v>
      </c>
      <c r="G66" s="17">
        <v>29</v>
      </c>
      <c r="H66" s="24">
        <v>55</v>
      </c>
    </row>
    <row r="67" spans="1:8" ht="12.75">
      <c r="A67" t="s">
        <v>134</v>
      </c>
      <c r="B67" s="17">
        <v>90</v>
      </c>
      <c r="C67" s="17">
        <v>5</v>
      </c>
      <c r="D67" s="17">
        <v>5</v>
      </c>
      <c r="E67" s="17">
        <v>0</v>
      </c>
      <c r="F67" s="17">
        <v>18</v>
      </c>
      <c r="G67" s="17">
        <v>35</v>
      </c>
      <c r="H67" s="24">
        <v>45</v>
      </c>
    </row>
    <row r="68" spans="2:8" ht="12.75">
      <c r="B68" s="26"/>
      <c r="C68" s="17"/>
      <c r="D68" s="26"/>
      <c r="E68" s="26"/>
      <c r="F68" s="26"/>
      <c r="G68" s="26"/>
      <c r="H68" s="11"/>
    </row>
    <row r="69" spans="2:8" ht="12.75">
      <c r="B69" s="5" t="s">
        <v>64</v>
      </c>
      <c r="C69" s="5" t="s">
        <v>34</v>
      </c>
      <c r="D69" s="5" t="s">
        <v>232</v>
      </c>
      <c r="E69" s="5" t="s">
        <v>233</v>
      </c>
      <c r="F69" s="5" t="s">
        <v>65</v>
      </c>
      <c r="G69" s="5" t="s">
        <v>66</v>
      </c>
      <c r="H69" s="5" t="s">
        <v>247</v>
      </c>
    </row>
    <row r="70" spans="1:8" ht="12.75">
      <c r="A70" s="1" t="s">
        <v>135</v>
      </c>
      <c r="B70" s="22" t="s">
        <v>4</v>
      </c>
      <c r="C70" s="22" t="s">
        <v>28</v>
      </c>
      <c r="D70" s="22" t="s">
        <v>28</v>
      </c>
      <c r="E70" s="22" t="s">
        <v>28</v>
      </c>
      <c r="F70" s="5" t="s">
        <v>28</v>
      </c>
      <c r="G70" s="5" t="s">
        <v>28</v>
      </c>
      <c r="H70" s="5" t="s">
        <v>33</v>
      </c>
    </row>
    <row r="71" spans="2:8" ht="12.75">
      <c r="B71" s="5"/>
      <c r="C71" s="5"/>
      <c r="D71" s="5"/>
      <c r="E71" s="5"/>
      <c r="F71" s="5"/>
      <c r="G71" s="5"/>
      <c r="H71" s="5"/>
    </row>
    <row r="72" spans="1:8" ht="12.75">
      <c r="A72" t="s">
        <v>136</v>
      </c>
      <c r="B72" s="17">
        <v>50</v>
      </c>
      <c r="C72" s="17">
        <v>3</v>
      </c>
      <c r="D72" s="17">
        <v>2.2</v>
      </c>
      <c r="E72" s="17">
        <v>0</v>
      </c>
      <c r="F72" s="17">
        <v>12.3</v>
      </c>
      <c r="G72" s="17">
        <v>18</v>
      </c>
      <c r="H72" s="24">
        <v>52</v>
      </c>
    </row>
    <row r="73" spans="1:8" ht="12.75">
      <c r="A73" t="s">
        <v>137</v>
      </c>
      <c r="B73" s="17">
        <v>90</v>
      </c>
      <c r="C73" s="17">
        <v>3</v>
      </c>
      <c r="D73" s="17">
        <v>2.2</v>
      </c>
      <c r="E73" s="17">
        <v>0</v>
      </c>
      <c r="F73" s="17">
        <v>12.3</v>
      </c>
      <c r="G73" s="17">
        <v>18</v>
      </c>
      <c r="H73" s="24">
        <v>55</v>
      </c>
    </row>
    <row r="74" spans="1:8" ht="12.75">
      <c r="A74" t="s">
        <v>138</v>
      </c>
      <c r="B74" s="17">
        <v>90</v>
      </c>
      <c r="C74" s="17">
        <v>3</v>
      </c>
      <c r="D74" s="17">
        <v>2.2</v>
      </c>
      <c r="E74" s="17">
        <v>0</v>
      </c>
      <c r="F74" s="17">
        <v>12.3</v>
      </c>
      <c r="G74" s="17">
        <v>18</v>
      </c>
      <c r="H74" s="24">
        <v>55</v>
      </c>
    </row>
    <row r="75" spans="1:8" ht="12.75">
      <c r="A75" t="s">
        <v>265</v>
      </c>
      <c r="B75" s="17">
        <v>92</v>
      </c>
      <c r="C75" s="17">
        <v>3</v>
      </c>
      <c r="D75" s="17">
        <v>2.2</v>
      </c>
      <c r="E75" s="17">
        <v>0</v>
      </c>
      <c r="F75" s="17">
        <v>12.3</v>
      </c>
      <c r="G75" s="17">
        <v>18</v>
      </c>
      <c r="H75" s="24">
        <v>50</v>
      </c>
    </row>
    <row r="76" spans="1:8" ht="12.75">
      <c r="A76" t="s">
        <v>266</v>
      </c>
      <c r="B76" s="17">
        <v>92</v>
      </c>
      <c r="C76" s="17">
        <v>3</v>
      </c>
      <c r="D76" s="17">
        <v>2.2</v>
      </c>
      <c r="E76" s="17">
        <v>0</v>
      </c>
      <c r="F76" s="17">
        <v>12.3</v>
      </c>
      <c r="G76" s="17">
        <v>18</v>
      </c>
      <c r="H76" s="24">
        <v>50</v>
      </c>
    </row>
    <row r="77" spans="1:8" ht="12.75">
      <c r="A77" t="s">
        <v>141</v>
      </c>
      <c r="B77" s="17">
        <v>88</v>
      </c>
      <c r="C77" s="17">
        <v>3</v>
      </c>
      <c r="D77" s="17">
        <v>2.2</v>
      </c>
      <c r="E77" s="17">
        <v>0</v>
      </c>
      <c r="F77" s="17">
        <v>12.3</v>
      </c>
      <c r="G77" s="17">
        <v>18</v>
      </c>
      <c r="H77" s="24">
        <v>55</v>
      </c>
    </row>
    <row r="78" spans="1:8" ht="12.75">
      <c r="A78" t="s">
        <v>142</v>
      </c>
      <c r="B78" s="17">
        <v>50</v>
      </c>
      <c r="C78" s="17">
        <v>1</v>
      </c>
      <c r="D78" s="17">
        <v>4</v>
      </c>
      <c r="E78" s="17">
        <v>0</v>
      </c>
      <c r="F78" s="17">
        <v>9.5</v>
      </c>
      <c r="G78" s="17">
        <v>28</v>
      </c>
      <c r="H78" s="24">
        <v>60</v>
      </c>
    </row>
    <row r="79" spans="1:8" ht="12.75">
      <c r="A79" t="s">
        <v>143</v>
      </c>
      <c r="B79" s="17">
        <v>50</v>
      </c>
      <c r="C79" s="17">
        <v>1</v>
      </c>
      <c r="D79" s="17">
        <v>4</v>
      </c>
      <c r="E79" s="17">
        <v>0</v>
      </c>
      <c r="F79" s="17">
        <v>9.2</v>
      </c>
      <c r="G79" s="17">
        <v>12</v>
      </c>
      <c r="H79" s="24">
        <v>74</v>
      </c>
    </row>
    <row r="80" spans="1:8" ht="12.75">
      <c r="A80" t="s">
        <v>144</v>
      </c>
      <c r="B80" s="17">
        <v>50</v>
      </c>
      <c r="C80" s="17">
        <v>1</v>
      </c>
      <c r="D80" s="17">
        <v>4</v>
      </c>
      <c r="E80" s="17">
        <v>0</v>
      </c>
      <c r="F80" s="17">
        <v>9.2</v>
      </c>
      <c r="G80" s="17">
        <v>12</v>
      </c>
      <c r="H80" s="24">
        <v>74</v>
      </c>
    </row>
    <row r="81" spans="1:8" ht="12.75">
      <c r="A81" t="s">
        <v>145</v>
      </c>
      <c r="B81" s="17">
        <v>87.8</v>
      </c>
      <c r="C81" s="17">
        <v>1</v>
      </c>
      <c r="D81" s="17">
        <v>4</v>
      </c>
      <c r="E81" s="17">
        <v>0</v>
      </c>
      <c r="F81" s="17">
        <v>9.2</v>
      </c>
      <c r="G81" s="17">
        <v>12</v>
      </c>
      <c r="H81" s="24">
        <v>74</v>
      </c>
    </row>
    <row r="82" spans="1:8" ht="12.75">
      <c r="A82" t="s">
        <v>146</v>
      </c>
      <c r="B82" s="17">
        <v>87.8</v>
      </c>
      <c r="C82" s="17">
        <v>1</v>
      </c>
      <c r="D82" s="17">
        <v>4</v>
      </c>
      <c r="E82" s="17">
        <v>0</v>
      </c>
      <c r="F82" s="17">
        <v>9.2</v>
      </c>
      <c r="G82" s="17">
        <v>12</v>
      </c>
      <c r="H82" s="24">
        <v>74</v>
      </c>
    </row>
    <row r="83" spans="1:8" ht="12.75">
      <c r="A83" t="s">
        <v>147</v>
      </c>
      <c r="B83" s="17">
        <v>87.8</v>
      </c>
      <c r="C83" s="17">
        <v>1</v>
      </c>
      <c r="D83" s="17">
        <v>4</v>
      </c>
      <c r="E83" s="17">
        <v>0</v>
      </c>
      <c r="F83" s="17">
        <v>9.2</v>
      </c>
      <c r="G83" s="17">
        <v>12</v>
      </c>
      <c r="H83" s="24">
        <v>74</v>
      </c>
    </row>
    <row r="84" spans="1:8" ht="12.75">
      <c r="A84" t="s">
        <v>148</v>
      </c>
      <c r="B84" s="17">
        <v>87.8</v>
      </c>
      <c r="C84" s="17">
        <v>1</v>
      </c>
      <c r="D84" s="17">
        <v>4</v>
      </c>
      <c r="E84" s="17">
        <v>0</v>
      </c>
      <c r="F84" s="17">
        <v>9.2</v>
      </c>
      <c r="G84" s="17">
        <v>12</v>
      </c>
      <c r="H84" s="24">
        <v>74</v>
      </c>
    </row>
    <row r="85" spans="1:8" ht="12.75">
      <c r="A85" t="s">
        <v>149</v>
      </c>
      <c r="B85" s="17">
        <v>50</v>
      </c>
      <c r="C85" s="17">
        <v>3</v>
      </c>
      <c r="D85" s="17">
        <v>6</v>
      </c>
      <c r="E85" s="17">
        <v>0</v>
      </c>
      <c r="F85" s="17">
        <v>12.5</v>
      </c>
      <c r="G85" s="17">
        <v>23</v>
      </c>
      <c r="H85" s="24">
        <v>30</v>
      </c>
    </row>
    <row r="86" spans="1:8" ht="12.75">
      <c r="A86" t="s">
        <v>150</v>
      </c>
      <c r="B86" s="17">
        <v>88</v>
      </c>
      <c r="C86" s="17">
        <v>3</v>
      </c>
      <c r="D86" s="17">
        <v>6</v>
      </c>
      <c r="E86" s="17">
        <v>0</v>
      </c>
      <c r="F86" s="17">
        <v>12.5</v>
      </c>
      <c r="G86" s="17">
        <v>23</v>
      </c>
      <c r="H86" s="24">
        <v>30</v>
      </c>
    </row>
    <row r="87" spans="1:8" ht="12.75">
      <c r="A87" t="s">
        <v>151</v>
      </c>
      <c r="B87" s="17">
        <v>88</v>
      </c>
      <c r="C87" s="17">
        <v>3</v>
      </c>
      <c r="D87" s="17">
        <v>5.5</v>
      </c>
      <c r="E87" s="17">
        <v>0</v>
      </c>
      <c r="F87" s="17">
        <v>11.3</v>
      </c>
      <c r="G87" s="17">
        <v>24</v>
      </c>
      <c r="H87" s="24">
        <v>30</v>
      </c>
    </row>
    <row r="88" spans="1:8" ht="12.75">
      <c r="A88" t="s">
        <v>152</v>
      </c>
      <c r="B88" s="17">
        <v>88</v>
      </c>
      <c r="C88" s="17">
        <v>3</v>
      </c>
      <c r="D88" s="17">
        <v>5.5</v>
      </c>
      <c r="E88" s="17">
        <v>0</v>
      </c>
      <c r="F88" s="17">
        <v>11.3</v>
      </c>
      <c r="G88" s="17">
        <v>24</v>
      </c>
      <c r="H88" s="24">
        <v>25</v>
      </c>
    </row>
    <row r="89" spans="1:8" ht="12.75">
      <c r="A89" t="s">
        <v>259</v>
      </c>
      <c r="B89" s="17">
        <v>87.8</v>
      </c>
      <c r="C89" s="17">
        <v>1.9</v>
      </c>
      <c r="D89" s="17">
        <v>3</v>
      </c>
      <c r="E89" s="17">
        <v>0</v>
      </c>
      <c r="F89" s="17">
        <v>7.6</v>
      </c>
      <c r="G89" s="17">
        <v>8.5</v>
      </c>
      <c r="H89" s="24">
        <v>30</v>
      </c>
    </row>
    <row r="90" spans="1:8" ht="12.75">
      <c r="A90" t="s">
        <v>153</v>
      </c>
      <c r="B90" s="17">
        <v>88</v>
      </c>
      <c r="C90" s="17">
        <v>2</v>
      </c>
      <c r="D90" s="17">
        <v>1.5</v>
      </c>
      <c r="E90" s="17">
        <v>0</v>
      </c>
      <c r="F90" s="17">
        <v>12</v>
      </c>
      <c r="G90" s="17">
        <v>14</v>
      </c>
      <c r="H90" s="24">
        <v>30</v>
      </c>
    </row>
    <row r="91" spans="1:8" ht="12.75">
      <c r="A91" t="s">
        <v>154</v>
      </c>
      <c r="B91" s="17">
        <v>88</v>
      </c>
      <c r="C91" s="17">
        <v>2</v>
      </c>
      <c r="D91" s="17">
        <v>1.5</v>
      </c>
      <c r="E91" s="17">
        <v>0</v>
      </c>
      <c r="F91" s="17">
        <v>12</v>
      </c>
      <c r="G91" s="17">
        <v>14</v>
      </c>
      <c r="H91" s="24">
        <v>25</v>
      </c>
    </row>
    <row r="92" spans="1:8" ht="12.75">
      <c r="A92" t="s">
        <v>155</v>
      </c>
      <c r="B92" s="17">
        <v>88</v>
      </c>
      <c r="C92" s="17">
        <v>2</v>
      </c>
      <c r="D92" s="17">
        <v>1.5</v>
      </c>
      <c r="E92" s="17">
        <v>0</v>
      </c>
      <c r="F92" s="17">
        <v>13.5</v>
      </c>
      <c r="G92" s="17">
        <v>14</v>
      </c>
      <c r="H92" s="24">
        <v>30</v>
      </c>
    </row>
    <row r="93" spans="1:8" ht="12.75">
      <c r="A93" t="s">
        <v>156</v>
      </c>
      <c r="B93" s="17">
        <v>88</v>
      </c>
      <c r="C93" s="17">
        <v>2</v>
      </c>
      <c r="D93" s="17">
        <v>1.5</v>
      </c>
      <c r="E93" s="17">
        <v>0</v>
      </c>
      <c r="F93" s="17">
        <v>13.5</v>
      </c>
      <c r="G93" s="17">
        <v>14</v>
      </c>
      <c r="H93" s="24">
        <v>25</v>
      </c>
    </row>
    <row r="94" spans="1:8" ht="12.75">
      <c r="A94" t="s">
        <v>157</v>
      </c>
      <c r="B94" s="17">
        <v>88</v>
      </c>
      <c r="C94" s="17">
        <v>2</v>
      </c>
      <c r="D94" s="17">
        <v>2</v>
      </c>
      <c r="E94" s="17">
        <v>0</v>
      </c>
      <c r="F94" s="17">
        <v>14</v>
      </c>
      <c r="G94" s="17">
        <v>12</v>
      </c>
      <c r="H94" s="24">
        <v>30</v>
      </c>
    </row>
    <row r="95" spans="1:8" ht="12.75">
      <c r="A95" t="s">
        <v>158</v>
      </c>
      <c r="B95" s="17">
        <v>88</v>
      </c>
      <c r="C95" s="17">
        <v>2</v>
      </c>
      <c r="D95" s="17">
        <v>2</v>
      </c>
      <c r="E95" s="17">
        <v>0</v>
      </c>
      <c r="F95" s="17">
        <v>14</v>
      </c>
      <c r="G95" s="17">
        <v>12</v>
      </c>
      <c r="H95" s="24">
        <v>25</v>
      </c>
    </row>
    <row r="96" spans="2:8" ht="12.75">
      <c r="B96" s="26"/>
      <c r="C96" s="17"/>
      <c r="D96" s="26"/>
      <c r="E96" s="26"/>
      <c r="F96" s="26"/>
      <c r="G96" s="26"/>
      <c r="H96" s="11"/>
    </row>
    <row r="97" spans="2:8" ht="12.75">
      <c r="B97" s="5" t="s">
        <v>64</v>
      </c>
      <c r="C97" s="5" t="s">
        <v>34</v>
      </c>
      <c r="D97" s="5" t="s">
        <v>232</v>
      </c>
      <c r="E97" s="5" t="s">
        <v>233</v>
      </c>
      <c r="F97" s="5" t="s">
        <v>65</v>
      </c>
      <c r="G97" s="5" t="s">
        <v>66</v>
      </c>
      <c r="H97" s="5" t="s">
        <v>247</v>
      </c>
    </row>
    <row r="98" spans="1:8" ht="12.75">
      <c r="A98" s="1" t="s">
        <v>159</v>
      </c>
      <c r="B98" s="22" t="s">
        <v>4</v>
      </c>
      <c r="C98" s="22" t="s">
        <v>28</v>
      </c>
      <c r="D98" s="22" t="s">
        <v>28</v>
      </c>
      <c r="E98" s="22" t="s">
        <v>28</v>
      </c>
      <c r="F98" s="5" t="s">
        <v>28</v>
      </c>
      <c r="G98" s="5" t="s">
        <v>28</v>
      </c>
      <c r="H98" s="5" t="s">
        <v>33</v>
      </c>
    </row>
    <row r="99" spans="2:8" ht="12.75">
      <c r="B99" s="5"/>
      <c r="C99" s="5"/>
      <c r="D99" s="5"/>
      <c r="E99" s="5"/>
      <c r="F99" s="5"/>
      <c r="G99" s="5"/>
      <c r="H99" s="5"/>
    </row>
    <row r="100" spans="1:8" ht="12.75">
      <c r="A100" t="s">
        <v>168</v>
      </c>
      <c r="B100" s="17">
        <v>88</v>
      </c>
      <c r="C100" s="17">
        <v>18</v>
      </c>
      <c r="D100" s="17">
        <v>6</v>
      </c>
      <c r="E100" s="17">
        <v>0</v>
      </c>
      <c r="F100" s="17">
        <v>74</v>
      </c>
      <c r="G100" s="17">
        <v>0</v>
      </c>
      <c r="H100" s="16">
        <v>0</v>
      </c>
    </row>
    <row r="101" spans="1:8" ht="12.75">
      <c r="A101" t="s">
        <v>169</v>
      </c>
      <c r="B101" s="17">
        <v>88</v>
      </c>
      <c r="C101" s="17">
        <v>18</v>
      </c>
      <c r="D101" s="17">
        <v>6</v>
      </c>
      <c r="E101" s="17">
        <v>0</v>
      </c>
      <c r="F101" s="17">
        <v>74</v>
      </c>
      <c r="G101" s="17">
        <v>0</v>
      </c>
      <c r="H101" s="16">
        <v>0</v>
      </c>
    </row>
    <row r="102" spans="1:8" ht="12.75">
      <c r="A102" t="s">
        <v>170</v>
      </c>
      <c r="B102" s="17">
        <v>88</v>
      </c>
      <c r="C102" s="17">
        <v>18</v>
      </c>
      <c r="D102" s="17">
        <v>6</v>
      </c>
      <c r="E102" s="17">
        <v>0</v>
      </c>
      <c r="F102" s="17">
        <v>74</v>
      </c>
      <c r="G102" s="17">
        <v>0</v>
      </c>
      <c r="H102" s="16">
        <v>0</v>
      </c>
    </row>
    <row r="103" spans="1:8" ht="12.75">
      <c r="A103" t="s">
        <v>171</v>
      </c>
      <c r="B103" s="17">
        <v>88</v>
      </c>
      <c r="C103" s="17">
        <v>6</v>
      </c>
      <c r="D103" s="17">
        <v>6.5</v>
      </c>
      <c r="E103" s="17">
        <v>0</v>
      </c>
      <c r="F103" s="17">
        <v>30</v>
      </c>
      <c r="G103" s="17">
        <v>26</v>
      </c>
      <c r="H103" s="16">
        <v>45</v>
      </c>
    </row>
    <row r="104" spans="1:8" ht="12.75">
      <c r="A104" t="s">
        <v>172</v>
      </c>
      <c r="B104" s="17">
        <v>88</v>
      </c>
      <c r="C104" s="17">
        <v>6</v>
      </c>
      <c r="D104" s="17">
        <v>1.5</v>
      </c>
      <c r="E104" s="17">
        <v>0</v>
      </c>
      <c r="F104" s="17">
        <v>32</v>
      </c>
      <c r="G104" s="17">
        <v>25</v>
      </c>
      <c r="H104" s="16">
        <v>45</v>
      </c>
    </row>
    <row r="105" spans="1:8" ht="12.75">
      <c r="A105" t="s">
        <v>173</v>
      </c>
      <c r="B105" s="17">
        <v>92</v>
      </c>
      <c r="C105" s="17">
        <v>5</v>
      </c>
      <c r="D105" s="17">
        <v>11</v>
      </c>
      <c r="E105" s="17">
        <v>0</v>
      </c>
      <c r="F105" s="17">
        <v>17.2</v>
      </c>
      <c r="G105" s="17">
        <v>64</v>
      </c>
      <c r="H105" s="16">
        <v>65</v>
      </c>
    </row>
    <row r="106" spans="1:8" ht="12.75">
      <c r="A106" t="s">
        <v>174</v>
      </c>
      <c r="B106" s="17">
        <v>90</v>
      </c>
      <c r="C106" s="17">
        <v>5</v>
      </c>
      <c r="D106" s="17">
        <v>7.3</v>
      </c>
      <c r="E106" s="17">
        <v>0</v>
      </c>
      <c r="F106" s="17">
        <v>48</v>
      </c>
      <c r="G106" s="17">
        <v>17.2</v>
      </c>
      <c r="H106" s="24">
        <v>70</v>
      </c>
    </row>
    <row r="107" spans="1:8" ht="12.75">
      <c r="A107" t="s">
        <v>175</v>
      </c>
      <c r="B107" s="17">
        <v>88</v>
      </c>
      <c r="C107" s="17">
        <v>3</v>
      </c>
      <c r="D107" s="17">
        <v>0.5</v>
      </c>
      <c r="E107" s="17">
        <v>0</v>
      </c>
      <c r="F107" s="17">
        <v>10.5</v>
      </c>
      <c r="G107" s="17">
        <v>18</v>
      </c>
      <c r="H107" s="16">
        <v>60</v>
      </c>
    </row>
    <row r="108" spans="1:8" ht="12.75">
      <c r="A108" t="s">
        <v>264</v>
      </c>
      <c r="B108" s="17">
        <v>90</v>
      </c>
      <c r="C108" s="17">
        <v>5</v>
      </c>
      <c r="D108" s="17">
        <v>5</v>
      </c>
      <c r="E108" s="17">
        <v>0</v>
      </c>
      <c r="F108" s="17">
        <v>44</v>
      </c>
      <c r="G108" s="17">
        <v>9</v>
      </c>
      <c r="H108" s="16">
        <v>30</v>
      </c>
    </row>
    <row r="109" spans="2:8" ht="12.75">
      <c r="B109" s="26"/>
      <c r="C109" s="17"/>
      <c r="D109" s="26"/>
      <c r="E109" s="26"/>
      <c r="F109" s="10"/>
      <c r="G109" s="10"/>
      <c r="H109" s="1"/>
    </row>
    <row r="110" spans="2:8" ht="12.75">
      <c r="B110" s="5" t="s">
        <v>64</v>
      </c>
      <c r="C110" s="5" t="s">
        <v>34</v>
      </c>
      <c r="D110" s="5" t="s">
        <v>232</v>
      </c>
      <c r="E110" s="5" t="s">
        <v>233</v>
      </c>
      <c r="F110" s="5" t="s">
        <v>65</v>
      </c>
      <c r="G110" s="5" t="s">
        <v>66</v>
      </c>
      <c r="H110" s="5" t="s">
        <v>247</v>
      </c>
    </row>
    <row r="111" spans="1:8" ht="12.75">
      <c r="A111" s="1" t="s">
        <v>183</v>
      </c>
      <c r="B111" s="22" t="s">
        <v>4</v>
      </c>
      <c r="C111" s="22" t="s">
        <v>28</v>
      </c>
      <c r="D111" s="22" t="s">
        <v>28</v>
      </c>
      <c r="E111" s="22" t="s">
        <v>28</v>
      </c>
      <c r="F111" s="5" t="s">
        <v>28</v>
      </c>
      <c r="G111" s="5" t="s">
        <v>28</v>
      </c>
      <c r="H111" s="5" t="s">
        <v>33</v>
      </c>
    </row>
    <row r="112" spans="2:8" ht="12.75">
      <c r="B112" s="5"/>
      <c r="C112" s="5"/>
      <c r="D112" s="5"/>
      <c r="E112" s="5"/>
      <c r="F112" s="5"/>
      <c r="G112" s="5"/>
      <c r="H112" s="5"/>
    </row>
    <row r="113" spans="1:8" ht="12.75">
      <c r="A113" t="s">
        <v>263</v>
      </c>
      <c r="B113" s="17">
        <v>92.7</v>
      </c>
      <c r="C113" s="17">
        <v>4.2</v>
      </c>
      <c r="D113" s="17">
        <v>17.175</v>
      </c>
      <c r="E113" s="17">
        <v>5.725</v>
      </c>
      <c r="F113" s="17">
        <v>24.3</v>
      </c>
      <c r="G113" s="17">
        <v>46</v>
      </c>
      <c r="H113" s="16">
        <v>41</v>
      </c>
    </row>
    <row r="114" spans="1:8" ht="12.75">
      <c r="A114" t="s">
        <v>185</v>
      </c>
      <c r="B114" s="17">
        <v>93.3</v>
      </c>
      <c r="C114" s="17">
        <v>4.8</v>
      </c>
      <c r="D114" s="17">
        <v>20.1</v>
      </c>
      <c r="E114" s="17">
        <v>6.7</v>
      </c>
      <c r="F114" s="17">
        <v>28.8</v>
      </c>
      <c r="G114" s="17">
        <v>44.6</v>
      </c>
      <c r="H114" s="16">
        <v>53</v>
      </c>
    </row>
    <row r="115" spans="1:8" ht="12.75">
      <c r="A115" t="s">
        <v>186</v>
      </c>
      <c r="B115" s="17">
        <v>88</v>
      </c>
      <c r="C115" s="17">
        <v>3</v>
      </c>
      <c r="D115" s="17">
        <v>12</v>
      </c>
      <c r="E115" s="17">
        <v>4</v>
      </c>
      <c r="F115" s="17">
        <v>20</v>
      </c>
      <c r="G115" s="17">
        <v>28</v>
      </c>
      <c r="H115" s="16">
        <v>25</v>
      </c>
    </row>
    <row r="116" spans="1:8" ht="12.75">
      <c r="A116" t="s">
        <v>187</v>
      </c>
      <c r="B116" s="17">
        <v>88</v>
      </c>
      <c r="C116" s="17">
        <v>3</v>
      </c>
      <c r="D116" s="17">
        <v>8</v>
      </c>
      <c r="E116" s="17">
        <v>2</v>
      </c>
      <c r="F116" s="17">
        <v>23</v>
      </c>
      <c r="G116" s="17">
        <v>25</v>
      </c>
      <c r="H116" s="16">
        <v>50</v>
      </c>
    </row>
    <row r="117" spans="1:8" ht="12.75">
      <c r="A117" t="s">
        <v>188</v>
      </c>
      <c r="B117" s="17">
        <v>88</v>
      </c>
      <c r="C117" s="17">
        <v>5</v>
      </c>
      <c r="D117" s="17">
        <v>8</v>
      </c>
      <c r="E117" s="17">
        <v>0</v>
      </c>
      <c r="F117" s="17">
        <v>30</v>
      </c>
      <c r="G117" s="17">
        <v>20</v>
      </c>
      <c r="H117" s="16">
        <v>40</v>
      </c>
    </row>
    <row r="118" spans="1:8" ht="12.75">
      <c r="A118" t="s">
        <v>189</v>
      </c>
      <c r="B118" s="17">
        <v>94</v>
      </c>
      <c r="C118" s="17">
        <v>5</v>
      </c>
      <c r="D118" s="17">
        <v>8</v>
      </c>
      <c r="E118" s="17">
        <v>0</v>
      </c>
      <c r="F118" s="17">
        <v>30</v>
      </c>
      <c r="G118" s="17">
        <v>22</v>
      </c>
      <c r="H118" s="16">
        <v>40</v>
      </c>
    </row>
    <row r="119" spans="1:8" ht="12.75">
      <c r="A119" t="s">
        <v>190</v>
      </c>
      <c r="B119" s="17">
        <v>88</v>
      </c>
      <c r="C119" s="17">
        <v>3</v>
      </c>
      <c r="D119" s="17">
        <v>1.5</v>
      </c>
      <c r="E119" s="17">
        <v>0</v>
      </c>
      <c r="F119" s="17">
        <v>21.3</v>
      </c>
      <c r="G119" s="17">
        <v>18</v>
      </c>
      <c r="H119" s="16">
        <v>75</v>
      </c>
    </row>
    <row r="120" spans="1:8" ht="12.75">
      <c r="A120" t="s">
        <v>191</v>
      </c>
      <c r="B120" s="17">
        <v>88</v>
      </c>
      <c r="C120" s="17">
        <v>5</v>
      </c>
      <c r="D120" s="17">
        <v>14.4</v>
      </c>
      <c r="E120" s="17">
        <v>3.6</v>
      </c>
      <c r="F120" s="17">
        <v>38.1</v>
      </c>
      <c r="G120" s="17">
        <v>10</v>
      </c>
      <c r="H120" s="16">
        <v>30</v>
      </c>
    </row>
    <row r="121" spans="1:8" ht="12.75">
      <c r="A121" t="s">
        <v>192</v>
      </c>
      <c r="B121" s="17">
        <v>92</v>
      </c>
      <c r="C121" s="17">
        <v>5</v>
      </c>
      <c r="D121" s="17">
        <v>9</v>
      </c>
      <c r="E121" s="17">
        <v>9</v>
      </c>
      <c r="F121" s="17">
        <v>38.1</v>
      </c>
      <c r="G121" s="17">
        <v>12</v>
      </c>
      <c r="H121" s="16">
        <v>30</v>
      </c>
    </row>
    <row r="122" spans="1:8" ht="12.75">
      <c r="A122" t="s">
        <v>193</v>
      </c>
      <c r="B122" s="17">
        <v>88</v>
      </c>
      <c r="C122" s="17">
        <v>5</v>
      </c>
      <c r="D122" s="17">
        <v>18</v>
      </c>
      <c r="E122" s="17">
        <v>0</v>
      </c>
      <c r="F122" s="17">
        <v>36</v>
      </c>
      <c r="G122" s="17">
        <v>8</v>
      </c>
      <c r="H122" s="16">
        <v>30</v>
      </c>
    </row>
    <row r="123" spans="1:8" ht="12.75">
      <c r="A123" t="s">
        <v>194</v>
      </c>
      <c r="B123" s="17">
        <v>94</v>
      </c>
      <c r="C123" s="17">
        <v>5</v>
      </c>
      <c r="D123" s="17">
        <v>9</v>
      </c>
      <c r="E123" s="17">
        <v>9</v>
      </c>
      <c r="F123" s="17">
        <v>42.8</v>
      </c>
      <c r="G123" s="17">
        <v>8</v>
      </c>
      <c r="H123" s="16">
        <v>30</v>
      </c>
    </row>
    <row r="124" spans="1:8" ht="12.75">
      <c r="A124" t="s">
        <v>195</v>
      </c>
      <c r="B124" s="17">
        <v>94</v>
      </c>
      <c r="C124" s="17">
        <v>5</v>
      </c>
      <c r="D124" s="17">
        <v>8.1</v>
      </c>
      <c r="E124" s="17">
        <v>9.9</v>
      </c>
      <c r="F124" s="17">
        <v>42.8</v>
      </c>
      <c r="G124" s="17">
        <v>8</v>
      </c>
      <c r="H124" s="16">
        <v>30</v>
      </c>
    </row>
    <row r="125" spans="1:8" ht="12.75">
      <c r="A125" t="s">
        <v>196</v>
      </c>
      <c r="B125" s="17">
        <v>92</v>
      </c>
      <c r="C125" s="17">
        <v>5</v>
      </c>
      <c r="D125" s="17">
        <v>31.5</v>
      </c>
      <c r="E125" s="17">
        <v>10.5</v>
      </c>
      <c r="F125" s="17">
        <v>19</v>
      </c>
      <c r="G125" s="17">
        <v>24</v>
      </c>
      <c r="H125" s="16">
        <v>30</v>
      </c>
    </row>
    <row r="126" spans="2:8" ht="12.75">
      <c r="B126" s="26"/>
      <c r="C126" s="17"/>
      <c r="D126" s="26"/>
      <c r="E126" s="26"/>
      <c r="F126" s="10"/>
      <c r="G126" s="10"/>
      <c r="H126" s="1"/>
    </row>
    <row r="127" spans="2:8" ht="12.75">
      <c r="B127" s="5" t="s">
        <v>64</v>
      </c>
      <c r="C127" s="5" t="s">
        <v>34</v>
      </c>
      <c r="D127" s="5" t="s">
        <v>232</v>
      </c>
      <c r="E127" s="5" t="s">
        <v>233</v>
      </c>
      <c r="F127" s="5" t="s">
        <v>65</v>
      </c>
      <c r="G127" s="5" t="s">
        <v>66</v>
      </c>
      <c r="H127" s="5" t="s">
        <v>247</v>
      </c>
    </row>
    <row r="128" spans="1:8" ht="12.75">
      <c r="A128" s="1" t="s">
        <v>197</v>
      </c>
      <c r="B128" s="22" t="s">
        <v>4</v>
      </c>
      <c r="C128" s="22" t="s">
        <v>28</v>
      </c>
      <c r="D128" s="22" t="s">
        <v>28</v>
      </c>
      <c r="E128" s="22" t="s">
        <v>28</v>
      </c>
      <c r="F128" s="5" t="s">
        <v>28</v>
      </c>
      <c r="G128" s="5" t="s">
        <v>28</v>
      </c>
      <c r="H128" s="5" t="s">
        <v>33</v>
      </c>
    </row>
    <row r="129" spans="2:8" ht="12.75">
      <c r="B129" s="5"/>
      <c r="C129" s="5"/>
      <c r="D129" s="5"/>
      <c r="E129" s="5"/>
      <c r="F129" s="5"/>
      <c r="G129" s="5"/>
      <c r="H129" s="5"/>
    </row>
    <row r="130" spans="1:8" ht="12.75">
      <c r="A130" t="s">
        <v>199</v>
      </c>
      <c r="B130" s="17">
        <v>96</v>
      </c>
      <c r="C130" s="17">
        <v>2</v>
      </c>
      <c r="D130" s="17">
        <v>1</v>
      </c>
      <c r="E130" s="17">
        <v>0</v>
      </c>
      <c r="F130" s="17">
        <v>92.7</v>
      </c>
      <c r="G130" s="17">
        <v>0</v>
      </c>
      <c r="H130" s="16">
        <v>0</v>
      </c>
    </row>
    <row r="131" spans="1:8" ht="12.75">
      <c r="A131" t="s">
        <v>201</v>
      </c>
      <c r="B131" s="17">
        <v>98</v>
      </c>
      <c r="C131" s="17">
        <v>0</v>
      </c>
      <c r="D131" s="17">
        <v>99</v>
      </c>
      <c r="E131" s="17">
        <v>0</v>
      </c>
      <c r="F131" s="17">
        <v>0</v>
      </c>
      <c r="G131" s="17">
        <v>0</v>
      </c>
      <c r="H131" s="16">
        <v>0</v>
      </c>
    </row>
    <row r="132" spans="1:8" ht="12.75">
      <c r="A132" t="s">
        <v>202</v>
      </c>
      <c r="B132" s="17">
        <v>98</v>
      </c>
      <c r="C132" s="17">
        <v>0</v>
      </c>
      <c r="D132" s="17">
        <v>4</v>
      </c>
      <c r="E132" s="17">
        <v>76</v>
      </c>
      <c r="F132" s="17">
        <v>0</v>
      </c>
      <c r="G132" s="17">
        <v>0</v>
      </c>
      <c r="H132" s="16">
        <v>0</v>
      </c>
    </row>
    <row r="133" spans="1:8" ht="12.75">
      <c r="A133" s="25" t="s">
        <v>262</v>
      </c>
      <c r="B133" s="17">
        <v>72</v>
      </c>
      <c r="C133" s="17">
        <v>8</v>
      </c>
      <c r="D133" s="17">
        <v>20</v>
      </c>
      <c r="E133" s="17">
        <v>0</v>
      </c>
      <c r="F133" s="17">
        <v>7.84</v>
      </c>
      <c r="G133" s="17">
        <v>0</v>
      </c>
      <c r="H133" s="16">
        <v>0</v>
      </c>
    </row>
    <row r="134" spans="1:8" ht="12.75">
      <c r="A134" t="s">
        <v>206</v>
      </c>
      <c r="B134" s="17">
        <v>65</v>
      </c>
      <c r="C134" s="17">
        <v>8</v>
      </c>
      <c r="D134" s="17">
        <v>0.5</v>
      </c>
      <c r="E134" s="17">
        <v>0</v>
      </c>
      <c r="F134" s="17">
        <v>9.8</v>
      </c>
      <c r="G134" s="17">
        <v>0</v>
      </c>
      <c r="H134" s="16">
        <v>0</v>
      </c>
    </row>
    <row r="135" spans="1:8" ht="12.75">
      <c r="A135" t="s">
        <v>207</v>
      </c>
      <c r="B135" s="17">
        <v>25</v>
      </c>
      <c r="C135" s="17">
        <v>5</v>
      </c>
      <c r="D135" s="17">
        <v>0.5</v>
      </c>
      <c r="E135" s="17">
        <v>0</v>
      </c>
      <c r="F135" s="17">
        <v>9.5</v>
      </c>
      <c r="G135" s="17">
        <v>10</v>
      </c>
      <c r="H135" s="16">
        <v>40</v>
      </c>
    </row>
    <row r="136" spans="1:8" ht="12.75">
      <c r="A136" t="s">
        <v>210</v>
      </c>
      <c r="B136" s="17">
        <v>0.2</v>
      </c>
      <c r="C136" s="17">
        <v>99</v>
      </c>
      <c r="D136" s="17">
        <v>0</v>
      </c>
      <c r="E136" s="17">
        <v>0</v>
      </c>
      <c r="F136" s="17">
        <v>0</v>
      </c>
      <c r="G136" s="17">
        <v>0</v>
      </c>
      <c r="H136" s="16">
        <v>0</v>
      </c>
    </row>
    <row r="137" spans="1:8" ht="12.75">
      <c r="A137" t="s">
        <v>211</v>
      </c>
      <c r="B137" s="17">
        <v>96</v>
      </c>
      <c r="C137" s="17">
        <v>10</v>
      </c>
      <c r="D137" s="17">
        <v>0.5</v>
      </c>
      <c r="E137" s="17">
        <v>0</v>
      </c>
      <c r="F137" s="17">
        <v>18</v>
      </c>
      <c r="G137" s="17">
        <v>0</v>
      </c>
      <c r="H137" s="16">
        <v>0</v>
      </c>
    </row>
    <row r="138" spans="1:8" ht="12.75">
      <c r="A138" t="s">
        <v>212</v>
      </c>
      <c r="B138" s="17">
        <v>22</v>
      </c>
      <c r="C138" s="17">
        <v>15</v>
      </c>
      <c r="D138" s="17">
        <v>3</v>
      </c>
      <c r="E138" s="17">
        <v>0</v>
      </c>
      <c r="F138" s="17">
        <v>13.1</v>
      </c>
      <c r="G138" s="17">
        <v>6</v>
      </c>
      <c r="H138" s="16">
        <v>40</v>
      </c>
    </row>
    <row r="139" spans="2:8" ht="12.75">
      <c r="B139" s="26"/>
      <c r="C139" s="17"/>
      <c r="D139" s="26"/>
      <c r="E139" s="26"/>
      <c r="F139" s="10"/>
      <c r="G139" s="10"/>
      <c r="H139" s="1"/>
    </row>
    <row r="140" spans="2:8" ht="12.75">
      <c r="B140" s="5" t="s">
        <v>64</v>
      </c>
      <c r="C140" s="5" t="s">
        <v>34</v>
      </c>
      <c r="D140" s="5" t="s">
        <v>232</v>
      </c>
      <c r="E140" s="5" t="s">
        <v>233</v>
      </c>
      <c r="F140" s="5" t="s">
        <v>65</v>
      </c>
      <c r="G140" s="5" t="s">
        <v>66</v>
      </c>
      <c r="H140" s="5" t="s">
        <v>247</v>
      </c>
    </row>
    <row r="141" spans="1:8" ht="12.75">
      <c r="A141" s="1" t="s">
        <v>214</v>
      </c>
      <c r="B141" s="22" t="s">
        <v>4</v>
      </c>
      <c r="C141" s="22" t="s">
        <v>28</v>
      </c>
      <c r="D141" s="22" t="s">
        <v>28</v>
      </c>
      <c r="E141" s="22" t="s">
        <v>28</v>
      </c>
      <c r="F141" s="5" t="s">
        <v>28</v>
      </c>
      <c r="G141" s="5" t="s">
        <v>28</v>
      </c>
      <c r="H141" s="5" t="s">
        <v>33</v>
      </c>
    </row>
    <row r="142" spans="2:8" ht="12.75">
      <c r="B142" s="5"/>
      <c r="C142" s="5"/>
      <c r="D142" s="5"/>
      <c r="E142" s="5"/>
      <c r="F142" s="5"/>
      <c r="G142" s="5"/>
      <c r="H142" s="5"/>
    </row>
    <row r="143" spans="1:8" ht="12.75">
      <c r="A143" t="s">
        <v>261</v>
      </c>
      <c r="B143" s="17">
        <v>99</v>
      </c>
      <c r="C143" s="17">
        <v>100</v>
      </c>
      <c r="D143" s="17">
        <v>0</v>
      </c>
      <c r="E143" s="17">
        <v>0</v>
      </c>
      <c r="F143" s="17">
        <v>0</v>
      </c>
      <c r="G143" s="17">
        <v>0</v>
      </c>
      <c r="H143" s="16">
        <v>0</v>
      </c>
    </row>
    <row r="145" spans="1:6" ht="12.75">
      <c r="A145" s="3"/>
      <c r="B145" s="5"/>
      <c r="C145" s="5"/>
      <c r="F145" s="5"/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H. Robinson</dc:creator>
  <cp:keywords/>
  <dc:description/>
  <cp:lastModifiedBy>phrobinson</cp:lastModifiedBy>
  <cp:lastPrinted>2010-02-28T19:40:25Z</cp:lastPrinted>
  <dcterms:created xsi:type="dcterms:W3CDTF">1998-06-26T18:28:36Z</dcterms:created>
  <dcterms:modified xsi:type="dcterms:W3CDTF">2011-12-15T23:17:03Z</dcterms:modified>
  <cp:category/>
  <cp:version/>
  <cp:contentType/>
  <cp:contentStatus/>
</cp:coreProperties>
</file>